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2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1">'ФХД (стр.2)'!$A$1:$J$48</definedName>
    <definedName name="_xlnm.Print_Area" localSheetId="2">'ФХД (стр.3-4)'!$A$1:$J$40</definedName>
    <definedName name="_xlnm.Print_Area" localSheetId="3">'ФХД (стр.5)'!$A$1:$L$37</definedName>
    <definedName name="_xlnm.Print_Area" localSheetId="4">'ФХД (стр.6)'!$A$1:$G$51</definedName>
  </definedNames>
  <calcPr calcId="125725" refMode="R1C1"/>
</workbook>
</file>

<file path=xl/calcChain.xml><?xml version="1.0" encoding="utf-8"?>
<calcChain xmlns="http://schemas.openxmlformats.org/spreadsheetml/2006/main">
  <c r="F25" i="15"/>
  <c r="D23"/>
  <c r="D21"/>
  <c r="D37"/>
  <c r="I25"/>
  <c r="I20" s="1"/>
  <c r="C16" i="14"/>
  <c r="I9" i="15"/>
  <c r="D28"/>
  <c r="E20" l="1"/>
  <c r="E15" s="1"/>
  <c r="E11" s="1"/>
  <c r="G10" i="16"/>
  <c r="D29" i="15"/>
  <c r="D27"/>
  <c r="D26"/>
  <c r="D24"/>
  <c r="D22"/>
  <c r="J20"/>
  <c r="H20"/>
  <c r="G20"/>
  <c r="F20"/>
  <c r="F18" s="1"/>
  <c r="D17"/>
  <c r="D16"/>
  <c r="D14"/>
  <c r="D13"/>
  <c r="D12"/>
  <c r="J11"/>
  <c r="I11"/>
  <c r="H11"/>
  <c r="G11"/>
  <c r="F11"/>
  <c r="D10"/>
  <c r="J9"/>
  <c r="H9"/>
  <c r="G9"/>
  <c r="E11" i="16"/>
  <c r="F11"/>
  <c r="D11"/>
  <c r="E9" i="15" l="1"/>
  <c r="D15"/>
  <c r="D11" s="1"/>
  <c r="D18"/>
  <c r="F9"/>
  <c r="D25"/>
  <c r="D20" s="1"/>
  <c r="D9" l="1"/>
  <c r="J13" i="16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<sst xmlns="http://schemas.openxmlformats.org/spreadsheetml/2006/main" count="217" uniqueCount="180">
  <si>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</si>
  <si>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</si>
  <si>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</si>
  <si>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</si>
  <si>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</si>
  <si>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</si>
  <si>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</si>
  <si>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</si>
  <si>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</si>
  <si>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</si>
  <si>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</si>
  <si>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</si>
  <si>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</si>
  <si>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</si>
  <si>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</si>
  <si>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</si>
  <si>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</si>
  <si>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</si>
  <si>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</si>
  <si>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</si>
  <si>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</si>
  <si>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</si>
  <si>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</si>
  <si>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</si>
  <si>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</si>
  <si>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</si>
  <si>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</si>
  <si>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</si>
  <si>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</si>
  <si>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</si>
  <si>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</si>
  <si>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</si>
  <si>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</si>
  <si>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</si>
  <si>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</si>
  <si>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</si>
  <si>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</si>
  <si>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</si>
  <si>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</si>
  <si>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</si>
  <si>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</si>
  <si>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</si>
  <si>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</si>
  <si>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</si>
  <si>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</si>
  <si>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</si>
  <si>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</si>
  <si>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</si>
  <si>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</si>
  <si>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</si>
  <si>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</si>
  <si>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</si>
  <si>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</si>
  <si>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</si>
  <si>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</si>
  <si>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</si>
  <si>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</si>
  <si>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</si>
  <si>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</si>
  <si>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</si>
  <si>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</si>
  <si>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</si>
  <si>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</si>
  <si>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</si>
  <si>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</si>
  <si>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</si>
  <si>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</si>
  <si>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</si>
  <si>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</si>
  <si>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</si>
  <si>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</si>
  <si>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</si>
  <si>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</si>
  <si>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</si>
  <si>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</si>
  <si>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</si>
  <si>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</si>
  <si>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</si>
  <si>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</si>
  <si>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</si>
  <si>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</si>
  <si>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</si>
  <si>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</si>
  <si>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</si>
  <si>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</si>
  <si>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</si>
  <si>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</si>
  <si>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</si>
  <si>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</si>
  <si>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</si>
  <si>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</si>
  <si>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</si>
  <si>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</si>
  <si>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</si>
  <si>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</si>
  <si>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</si>
  <si>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</si>
  <si>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</si>
  <si>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</si>
  <si>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</si>
  <si>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</si>
  <si>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</si>
  <si>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</si>
  <si>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</si>
  <si>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</si>
  <si>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</si>
  <si>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</si>
  <si>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</si>
  <si>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</si>
  <si>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</si>
  <si>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</si>
  <si>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</si>
  <si>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</si>
  <si>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</si>
  <si>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</si>
  <si>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</si>
  <si>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</si>
  <si>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</si>
  <si>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</si>
  <si>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</si>
  <si>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</si>
  <si>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</si>
  <si>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</si>
  <si>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</si>
  <si>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</si>
  <si>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</si>
  <si>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</si>
  <si>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</si>
  <si>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</si>
  <si>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</si>
  <si>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</si>
  <si>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</si>
  <si>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</si>
  <si>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</si>
  <si>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</si>
  <si>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</si>
  <si>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</si>
  <si>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</si>
  <si>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</si>
  <si>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</si>
  <si>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</si>
  <si>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</si>
  <si>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</si>
  <si>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</si>
  <si>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</si>
  <si>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</si>
  <si>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</si>
  <si>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</si>
  <si>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</si>
  <si>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</si>
  <si>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</si>
  <si>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</si>
  <si>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</si>
  <si>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</si>
  <si>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</si>
  <si>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</si>
  <si>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</si>
  <si>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</si>
  <si>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</si>
  <si>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</si>
  <si>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</si>
  <si>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</si>
  <si>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</si>
  <si>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</si>
  <si>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</si>
  <si>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от "_24__" октября    2017 года № ___</t>
  </si>
  <si>
    <t>Поступление от доходов,всего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</si>
  <si>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</si>
  <si>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</si>
  <si>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</si>
  <si>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</si>
  <si>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</si>
  <si>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01.01.2019г.</t>
  </si>
  <si>
    <t>_______________ Денисова Е.М.</t>
  </si>
  <si>
    <t>Бекиш А.С.</t>
  </si>
  <si>
    <t>19</t>
  </si>
  <si>
    <t>от "   31.07.2019 года № б/н</t>
  </si>
  <si>
    <t>31</t>
  </si>
  <si>
    <t>июля</t>
  </si>
  <si>
    <t>31.07.2019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</si>
</sst>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view="pageBreakPreview" topLeftCell="A3" zoomScale="60" zoomScaleNormal="100" workbookViewId="0">
      <selection activeCell="CA53" sqref="CA53:CB53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2" t="s">
        <v>116</v>
      </c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</row>
    <row r="2" spans="1:153" ht="13.8">
      <c r="CY2" s="92" t="s">
        <v>117</v>
      </c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</row>
    <row r="3" spans="1:153" ht="13.8">
      <c r="CY3" s="92" t="s">
        <v>118</v>
      </c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</row>
    <row r="4" spans="1:153" ht="13.8">
      <c r="CY4" s="92" t="s">
        <v>119</v>
      </c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</row>
    <row r="5" spans="1:153" ht="13.8">
      <c r="CY5" s="92" t="s">
        <v>120</v>
      </c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6" t="s">
        <v>121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6" t="s">
        <v>6</v>
      </c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2" t="s">
        <v>158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</row>
    <row r="9" spans="1:153" ht="15" customHeight="1">
      <c r="A9" s="86" t="s">
        <v>176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7" t="s">
        <v>12</v>
      </c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</row>
    <row r="10" spans="1:153" ht="15" customHeight="1">
      <c r="A10" s="88" t="s">
        <v>123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"/>
      <c r="DS10" s="8"/>
      <c r="DT10" s="82" t="s">
        <v>162</v>
      </c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</row>
    <row r="11" spans="1:153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"/>
      <c r="V11" s="8"/>
      <c r="W11" s="82" t="s">
        <v>174</v>
      </c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3" t="s">
        <v>4</v>
      </c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9"/>
      <c r="DS11" s="9"/>
      <c r="DT11" s="83" t="s">
        <v>5</v>
      </c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</row>
    <row r="12" spans="1:153" ht="15" customHeight="1">
      <c r="A12" s="83" t="s">
        <v>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"/>
      <c r="V12" s="9"/>
      <c r="W12" s="83" t="s">
        <v>5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4" t="s">
        <v>177</v>
      </c>
      <c r="DH12" s="94"/>
      <c r="DI12" s="94"/>
      <c r="DJ12" s="94"/>
      <c r="DK12" s="8" t="s">
        <v>1</v>
      </c>
      <c r="DL12" s="8"/>
      <c r="DM12" s="8"/>
      <c r="DN12" s="94" t="s">
        <v>178</v>
      </c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5">
        <v>20</v>
      </c>
      <c r="EG12" s="95"/>
      <c r="EH12" s="95"/>
      <c r="EI12" s="95"/>
      <c r="EJ12" s="93" t="s">
        <v>175</v>
      </c>
      <c r="EK12" s="93"/>
      <c r="EL12" s="93"/>
      <c r="EM12" s="93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84"/>
      <c r="K13" s="84"/>
      <c r="L13" s="84"/>
      <c r="M13" s="84"/>
      <c r="N13" s="19"/>
      <c r="O13" s="19"/>
      <c r="P13" s="19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5"/>
      <c r="AK13" s="85"/>
      <c r="AL13" s="85"/>
      <c r="AM13" s="85"/>
      <c r="AN13" s="85"/>
      <c r="AO13" s="85"/>
      <c r="AP13" s="85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6" t="s">
        <v>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</row>
    <row r="16" spans="1:153" ht="16.5" customHeight="1">
      <c r="A16" s="97" t="s">
        <v>167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8" t="s">
        <v>7</v>
      </c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9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1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0" t="s">
        <v>177</v>
      </c>
      <c r="BI20" s="100"/>
      <c r="BJ20" s="100"/>
      <c r="BK20" s="100"/>
      <c r="BL20" s="13" t="s">
        <v>1</v>
      </c>
      <c r="BM20" s="13"/>
      <c r="BN20" s="13"/>
      <c r="BO20" s="94" t="s">
        <v>178</v>
      </c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17"/>
      <c r="CH20" s="101">
        <v>2019</v>
      </c>
      <c r="CI20" s="101"/>
      <c r="CJ20" s="101"/>
      <c r="CK20" s="101"/>
      <c r="CL20" s="101"/>
      <c r="CM20" s="101"/>
      <c r="CN20" s="101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9" t="s">
        <v>179</v>
      </c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9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1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9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1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9" t="s">
        <v>168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9" t="s">
        <v>114</v>
      </c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1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2" t="s">
        <v>113</v>
      </c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4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9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1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5" t="s">
        <v>111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0" t="s">
        <v>24</v>
      </c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2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0" t="s">
        <v>15</v>
      </c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6" t="s">
        <v>68</v>
      </c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9" t="s">
        <v>159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13" t="s">
        <v>106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14" t="s">
        <v>107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14" t="s">
        <v>108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14" t="s">
        <v>109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14" t="s">
        <v>108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14" t="s">
        <v>110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80">
        <v>5101.8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80">
        <v>5101.8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80">
        <v>5101.8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9">
        <v>5586.5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9">
        <v>2648.7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6:DD56"/>
    <mergeCell ref="A58:DD58"/>
    <mergeCell ref="A48:DF48"/>
    <mergeCell ref="A50:DF50"/>
    <mergeCell ref="A52:ED52"/>
    <mergeCell ref="A54:EG54"/>
  </mergeCells>
  <pageMargins left="0.63" right="0.2" top="0.57999999999999996" bottom="0.31496062992125984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zoomScaleNormal="100" workbookViewId="0">
      <selection activeCell="B4" sqref="B4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5" t="s">
        <v>26</v>
      </c>
      <c r="C2" s="115"/>
    </row>
    <row r="3" spans="1:3" ht="14.25" customHeight="1">
      <c r="A3" s="4"/>
      <c r="B3" s="115" t="s">
        <v>172</v>
      </c>
      <c r="C3" s="115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7">
        <v>12874.2</v>
      </c>
    </row>
    <row r="8" spans="1:3" ht="25.5" customHeight="1">
      <c r="A8" s="37"/>
      <c r="B8" s="37" t="s">
        <v>30</v>
      </c>
      <c r="C8" s="57">
        <v>5101.8</v>
      </c>
    </row>
    <row r="9" spans="1:3" ht="12.75" customHeight="1">
      <c r="A9" s="36" t="s">
        <v>165</v>
      </c>
      <c r="B9" s="37" t="s">
        <v>31</v>
      </c>
      <c r="C9" s="57">
        <v>2229.3000000000002</v>
      </c>
    </row>
    <row r="10" spans="1:3" ht="12.75" customHeight="1">
      <c r="A10" s="36"/>
      <c r="B10" s="37" t="s">
        <v>32</v>
      </c>
      <c r="C10" s="57">
        <v>2648.7</v>
      </c>
    </row>
    <row r="11" spans="1:3" ht="12.75" customHeight="1">
      <c r="A11" s="36"/>
      <c r="B11" s="37" t="s">
        <v>31</v>
      </c>
      <c r="C11" s="57">
        <v>223.8</v>
      </c>
    </row>
    <row r="12" spans="1:3" ht="12.75" customHeight="1">
      <c r="A12" s="36"/>
      <c r="B12" s="37" t="s">
        <v>161</v>
      </c>
      <c r="C12" s="57">
        <v>337.4</v>
      </c>
    </row>
    <row r="13" spans="1:3" ht="25.5" customHeight="1">
      <c r="A13" s="37"/>
      <c r="B13" s="37" t="s">
        <v>33</v>
      </c>
      <c r="C13" s="57">
        <v>105.6</v>
      </c>
    </row>
    <row r="14" spans="1:3" ht="25.5" customHeight="1">
      <c r="A14" s="37"/>
      <c r="B14" s="37" t="s">
        <v>34</v>
      </c>
      <c r="C14" s="57">
        <v>105.6</v>
      </c>
    </row>
    <row r="15" spans="1:3" ht="12.75" customHeight="1">
      <c r="A15" s="36"/>
      <c r="B15" s="36"/>
      <c r="C15" s="57"/>
    </row>
    <row r="16" spans="1:3" ht="25.5" customHeight="1">
      <c r="A16" s="36"/>
      <c r="B16" s="37" t="s">
        <v>35</v>
      </c>
      <c r="C16" s="57">
        <f>-C15</f>
        <v>0</v>
      </c>
    </row>
    <row r="17" spans="1:138" ht="12.75" customHeight="1">
      <c r="A17" s="36"/>
      <c r="B17" s="37" t="s">
        <v>36</v>
      </c>
      <c r="C17" s="57" t="s">
        <v>160</v>
      </c>
    </row>
    <row r="18" spans="1:138" ht="12.75" customHeight="1">
      <c r="A18" s="36"/>
      <c r="B18" s="37" t="s">
        <v>37</v>
      </c>
      <c r="C18" s="57">
        <v>205.8</v>
      </c>
    </row>
    <row r="19" spans="1:138" ht="12.75" customHeight="1">
      <c r="A19" s="36"/>
      <c r="B19" s="37" t="s">
        <v>38</v>
      </c>
      <c r="C19" s="57">
        <v>26</v>
      </c>
    </row>
    <row r="20" spans="1:138" ht="12.75" customHeight="1">
      <c r="A20" s="36"/>
      <c r="B20" s="37" t="s">
        <v>39</v>
      </c>
      <c r="C20" s="57">
        <v>17553.8</v>
      </c>
      <c r="EH20" s="76"/>
    </row>
    <row r="21" spans="1:138" ht="25.5" customHeight="1">
      <c r="A21" s="36"/>
      <c r="B21" s="37" t="s">
        <v>40</v>
      </c>
      <c r="C21" s="57" t="s">
        <v>160</v>
      </c>
    </row>
    <row r="22" spans="1:138" ht="12.75" customHeight="1">
      <c r="A22" s="36"/>
      <c r="B22" s="37" t="s">
        <v>41</v>
      </c>
      <c r="C22" s="57">
        <v>9.3000000000000007</v>
      </c>
    </row>
    <row r="23" spans="1:138" ht="25.5" customHeight="1">
      <c r="A23" s="36"/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abSelected="1" view="pageBreakPreview" topLeftCell="A16" zoomScale="60" zoomScaleNormal="100" workbookViewId="0">
      <selection activeCell="E23" sqref="E23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0" ht="14.25" customHeight="1">
      <c r="A1" s="4"/>
      <c r="B1" s="4"/>
      <c r="C1" s="115" t="s">
        <v>130</v>
      </c>
      <c r="D1" s="115"/>
      <c r="E1" s="115"/>
      <c r="F1" s="115"/>
      <c r="G1" s="115"/>
      <c r="H1" s="115"/>
      <c r="I1" s="38"/>
      <c r="J1" s="38"/>
    </row>
    <row r="2" spans="1:10" ht="14.25" customHeight="1">
      <c r="A2" s="4"/>
      <c r="B2" s="4"/>
      <c r="C2" s="115"/>
      <c r="D2" s="115"/>
      <c r="E2" s="115"/>
      <c r="F2" s="115"/>
      <c r="G2" s="115"/>
      <c r="H2" s="115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6" t="s">
        <v>0</v>
      </c>
      <c r="B4" s="116" t="s">
        <v>97</v>
      </c>
      <c r="C4" s="116" t="s">
        <v>43</v>
      </c>
      <c r="D4" s="121" t="s">
        <v>44</v>
      </c>
      <c r="E4" s="122"/>
      <c r="F4" s="122"/>
      <c r="G4" s="122"/>
      <c r="H4" s="122"/>
      <c r="I4" s="122"/>
      <c r="J4" s="123"/>
    </row>
    <row r="5" spans="1:10" ht="12.75" customHeight="1">
      <c r="A5" s="117"/>
      <c r="B5" s="117"/>
      <c r="C5" s="117"/>
      <c r="D5" s="116" t="s">
        <v>45</v>
      </c>
      <c r="E5" s="121" t="s">
        <v>46</v>
      </c>
      <c r="F5" s="122"/>
      <c r="G5" s="122"/>
      <c r="H5" s="122"/>
      <c r="I5" s="122"/>
      <c r="J5" s="123"/>
    </row>
    <row r="6" spans="1:10" ht="12.75" customHeight="1">
      <c r="A6" s="117"/>
      <c r="B6" s="117"/>
      <c r="C6" s="117"/>
      <c r="D6" s="117"/>
      <c r="E6" s="116" t="s">
        <v>47</v>
      </c>
      <c r="F6" s="119" t="s">
        <v>48</v>
      </c>
      <c r="G6" s="116" t="s">
        <v>49</v>
      </c>
      <c r="H6" s="116" t="s">
        <v>50</v>
      </c>
      <c r="I6" s="124" t="s">
        <v>51</v>
      </c>
      <c r="J6" s="125"/>
    </row>
    <row r="7" spans="1:10" ht="78.45" customHeight="1">
      <c r="A7" s="118"/>
      <c r="B7" s="118"/>
      <c r="C7" s="118"/>
      <c r="D7" s="118"/>
      <c r="E7" s="118"/>
      <c r="F7" s="120"/>
      <c r="G7" s="118"/>
      <c r="H7" s="118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166</v>
      </c>
      <c r="B9" s="46">
        <v>100</v>
      </c>
      <c r="C9" s="46"/>
      <c r="D9" s="59">
        <f>D10+D11+D16+D17+D18</f>
        <v>36608174.740000002</v>
      </c>
      <c r="E9" s="59">
        <f>SUM(E14:E15)</f>
        <v>32176190</v>
      </c>
      <c r="F9" s="59">
        <f>SUM(F14:F18)</f>
        <v>830244</v>
      </c>
      <c r="G9" s="59">
        <f t="shared" ref="G9:J9" si="0">SUM(G14:G15)</f>
        <v>0</v>
      </c>
      <c r="H9" s="59">
        <f t="shared" si="0"/>
        <v>0</v>
      </c>
      <c r="I9" s="59">
        <f>SUM(I12:I15)</f>
        <v>3601740.74</v>
      </c>
      <c r="J9" s="59">
        <f t="shared" si="0"/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 t="shared" ref="D10:D14" si="1"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35777930.740000002</v>
      </c>
      <c r="E11" s="66">
        <f>E12+E13+E14+E15</f>
        <v>32176190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 t="shared" si="2"/>
        <v>3601740.74</v>
      </c>
      <c r="J11" s="66">
        <f t="shared" si="2"/>
        <v>0</v>
      </c>
    </row>
    <row r="12" spans="1:10">
      <c r="A12" s="64" t="s">
        <v>133</v>
      </c>
      <c r="B12" s="43"/>
      <c r="C12" s="43" t="s">
        <v>69</v>
      </c>
      <c r="D12" s="60">
        <f t="shared" si="1"/>
        <v>258656</v>
      </c>
      <c r="E12" s="60"/>
      <c r="F12" s="60"/>
      <c r="G12" s="60"/>
      <c r="H12" s="60"/>
      <c r="I12" s="60">
        <v>258656</v>
      </c>
      <c r="J12" s="60"/>
    </row>
    <row r="13" spans="1:10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0">
      <c r="A14" s="64" t="s">
        <v>72</v>
      </c>
      <c r="B14" s="43"/>
      <c r="C14" s="43" t="s">
        <v>69</v>
      </c>
      <c r="D14" s="60">
        <f t="shared" si="1"/>
        <v>3343084.74</v>
      </c>
      <c r="E14" s="60"/>
      <c r="F14" s="60"/>
      <c r="G14" s="60"/>
      <c r="H14" s="60"/>
      <c r="I14" s="60">
        <v>3343084.74</v>
      </c>
      <c r="J14" s="60"/>
    </row>
    <row r="15" spans="1:10">
      <c r="A15" s="64" t="s">
        <v>75</v>
      </c>
      <c r="B15" s="43"/>
      <c r="C15" s="43" t="s">
        <v>69</v>
      </c>
      <c r="D15" s="60">
        <f>E15+F15+G15+H15+I15</f>
        <v>32176190</v>
      </c>
      <c r="E15" s="60">
        <f>E20</f>
        <v>32176190</v>
      </c>
      <c r="F15" s="60"/>
      <c r="G15" s="60"/>
      <c r="H15" s="60"/>
      <c r="I15" s="60"/>
      <c r="J15" s="60"/>
    </row>
    <row r="16" spans="1:10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E18+F18+G18+H18+I18</f>
        <v>830244</v>
      </c>
      <c r="E18" s="60"/>
      <c r="F18" s="60">
        <f>F20</f>
        <v>830244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SUM(D21:D37)</f>
        <v>36713779.480000004</v>
      </c>
      <c r="E20" s="61">
        <f>E21+E22+E23+E24+E25+E26+E27+E28+E29</f>
        <v>32176190</v>
      </c>
      <c r="F20" s="61">
        <f t="shared" ref="F20:J20" si="3">SUM(F21:F29)</f>
        <v>830244</v>
      </c>
      <c r="G20" s="61">
        <f t="shared" si="3"/>
        <v>0</v>
      </c>
      <c r="H20" s="61">
        <f t="shared" si="3"/>
        <v>0</v>
      </c>
      <c r="I20" s="61">
        <f>SUM(I21:I38)</f>
        <v>3707345.48</v>
      </c>
      <c r="J20" s="61">
        <f t="shared" si="3"/>
        <v>0</v>
      </c>
      <c r="EH20" s="76"/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22226285.23</v>
      </c>
      <c r="E21" s="60">
        <v>22113197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2100</v>
      </c>
      <c r="E22" s="60">
        <v>2100</v>
      </c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6692825.6500000004</v>
      </c>
      <c r="E23" s="60">
        <v>6658673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7686063.8599999994</v>
      </c>
      <c r="E25" s="60">
        <v>3401320</v>
      </c>
      <c r="F25" s="60">
        <f>44280+520788+246142-268966+48000+200000+40000</f>
        <v>830244</v>
      </c>
      <c r="G25" s="60"/>
      <c r="H25" s="60"/>
      <c r="I25" s="60">
        <f>3343084.74+43710+21103.8+16287+7000+23314.32</f>
        <v>3454499.86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900</v>
      </c>
      <c r="E28" s="60">
        <v>900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/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>
        <f>I37</f>
        <v>105604.74</v>
      </c>
      <c r="E37" s="49"/>
      <c r="F37" s="49"/>
      <c r="G37" s="49"/>
      <c r="H37" s="49"/>
      <c r="I37" s="49">
        <v>105604.74</v>
      </c>
      <c r="J37" s="49"/>
    </row>
    <row r="38" spans="1:10">
      <c r="A38" s="69" t="s">
        <v>59</v>
      </c>
      <c r="B38" s="70">
        <v>600</v>
      </c>
      <c r="C38" s="71">
        <v>600</v>
      </c>
      <c r="D38" s="72"/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3622047244094491" right="0.15748031496062992" top="0.19685039370078741" bottom="0.19685039370078741" header="0.19685039370078741" footer="0.19685039370078741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3" sqref="F23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7" t="s">
        <v>0</v>
      </c>
      <c r="B5" s="128" t="s">
        <v>97</v>
      </c>
      <c r="C5" s="129" t="s">
        <v>53</v>
      </c>
      <c r="D5" s="127" t="s">
        <v>98</v>
      </c>
      <c r="E5" s="127"/>
      <c r="F5" s="127"/>
      <c r="G5" s="127"/>
      <c r="H5" s="127"/>
      <c r="I5" s="127"/>
      <c r="J5" s="127"/>
      <c r="K5" s="127"/>
      <c r="L5" s="127"/>
    </row>
    <row r="6" spans="1:12" ht="13.8">
      <c r="A6" s="127"/>
      <c r="B6" s="128"/>
      <c r="C6" s="130"/>
      <c r="D6" s="127" t="s">
        <v>54</v>
      </c>
      <c r="E6" s="127"/>
      <c r="F6" s="127"/>
      <c r="G6" s="127" t="s">
        <v>46</v>
      </c>
      <c r="H6" s="127"/>
      <c r="I6" s="127"/>
      <c r="J6" s="127"/>
      <c r="K6" s="127"/>
      <c r="L6" s="127"/>
    </row>
    <row r="7" spans="1:12" ht="47.25" customHeight="1">
      <c r="A7" s="127"/>
      <c r="B7" s="128"/>
      <c r="C7" s="130"/>
      <c r="D7" s="127"/>
      <c r="E7" s="127"/>
      <c r="F7" s="127"/>
      <c r="G7" s="132" t="s">
        <v>99</v>
      </c>
      <c r="H7" s="133"/>
      <c r="I7" s="134"/>
      <c r="J7" s="132" t="s">
        <v>100</v>
      </c>
      <c r="K7" s="133"/>
      <c r="L7" s="134"/>
    </row>
    <row r="8" spans="1:12" ht="61.5" customHeight="1">
      <c r="A8" s="127"/>
      <c r="B8" s="128"/>
      <c r="C8" s="131"/>
      <c r="D8" s="78" t="s">
        <v>171</v>
      </c>
      <c r="E8" s="77" t="s">
        <v>170</v>
      </c>
      <c r="F8" s="77" t="s">
        <v>169</v>
      </c>
      <c r="G8" s="78" t="s">
        <v>171</v>
      </c>
      <c r="H8" s="77" t="s">
        <v>170</v>
      </c>
      <c r="I8" s="77" t="s">
        <v>169</v>
      </c>
      <c r="J8" s="78" t="s">
        <v>171</v>
      </c>
      <c r="K8" s="77" t="s">
        <v>170</v>
      </c>
      <c r="L8" s="77" t="s">
        <v>169</v>
      </c>
    </row>
    <row r="9" spans="1:12" ht="13.8">
      <c r="A9" s="75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101</v>
      </c>
      <c r="B10" s="52">
        <v>1</v>
      </c>
      <c r="C10" s="52" t="s">
        <v>91</v>
      </c>
      <c r="D10" s="55">
        <f>D11+D13</f>
        <v>7686063.8599999994</v>
      </c>
      <c r="E10" s="55">
        <f t="shared" ref="E10:L10" si="0">E11+E13</f>
        <v>7686063.8599999994</v>
      </c>
      <c r="F10" s="55">
        <f t="shared" si="0"/>
        <v>7686063.8599999994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7686063.8599999994</v>
      </c>
      <c r="K10" s="55">
        <f t="shared" si="0"/>
        <v>7686063.8599999994</v>
      </c>
      <c r="L10" s="55">
        <f t="shared" si="0"/>
        <v>7686063.8599999994</v>
      </c>
    </row>
    <row r="11" spans="1:12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103</v>
      </c>
      <c r="B13" s="52">
        <v>2001</v>
      </c>
      <c r="C13" s="54"/>
      <c r="D13" s="55">
        <f>J13</f>
        <v>7686063.8599999994</v>
      </c>
      <c r="E13" s="55">
        <f>D13</f>
        <v>7686063.8599999994</v>
      </c>
      <c r="F13" s="55">
        <f>E13</f>
        <v>7686063.8599999994</v>
      </c>
      <c r="G13" s="55">
        <v>0</v>
      </c>
      <c r="H13" s="55">
        <v>0</v>
      </c>
      <c r="I13" s="55">
        <v>0</v>
      </c>
      <c r="J13" s="55">
        <f>'ФХД (стр.3-4)'!D25</f>
        <v>7686063.8599999994</v>
      </c>
      <c r="K13" s="55">
        <f>J13</f>
        <v>7686063.8599999994</v>
      </c>
      <c r="L13" s="55">
        <f>K13</f>
        <v>7686063.8599999994</v>
      </c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138:138">
      <c r="EH20" s="7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view="pageBreakPreview" zoomScale="60" zoomScaleNormal="100" workbookViewId="0">
      <selection activeCell="B39" sqref="B39"/>
    </sheetView>
  </sheetViews>
  <sheetFormatPr defaultRowHeight="13.2"/>
  <cols>
    <col min="1" max="1" width="37.664062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5" t="s">
        <v>55</v>
      </c>
      <c r="B2" s="115"/>
    </row>
    <row r="3" spans="1:2" ht="14.25" customHeight="1">
      <c r="A3" s="115" t="s">
        <v>20</v>
      </c>
      <c r="B3" s="115"/>
    </row>
    <row r="4" spans="1:2" ht="14.25" customHeight="1">
      <c r="A4" s="115"/>
      <c r="B4" s="115"/>
    </row>
    <row r="5" spans="1:2" ht="14.25" customHeight="1">
      <c r="A5" s="115" t="s">
        <v>56</v>
      </c>
      <c r="B5" s="115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35" t="s">
        <v>62</v>
      </c>
      <c r="B15" s="135"/>
    </row>
    <row r="16" spans="1:2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EH20" s="76"/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173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2019-07-31T03:38:58Z</cp:lastPrinted>
  <dcterms:created xsi:type="dcterms:W3CDTF">2010-11-26T07:12:57Z</dcterms:created>
  <dcterms:modified xsi:type="dcterms:W3CDTF">2019-07-31T03:39:19Z</dcterms:modified>
</cp:coreProperties>
</file>