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120" windowHeight="8016" activeTab="1"/>
  </bookViews>
  <sheets>
    <sheet name="титул" sheetId="1" r:id="rId1"/>
    <sheet name="раздел 1" sheetId="2" r:id="rId2"/>
    <sheet name="раздел 2" sheetId="3" r:id="rId3"/>
  </sheets>
  <definedNames/>
  <calcPr fullCalcOnLoad="1"/>
</workbook>
</file>

<file path=xl/comments2.xml><?xml version="1.0" encoding="utf-8"?>
<comments xmlns="http://schemas.openxmlformats.org/spreadsheetml/2006/main">
  <authors>
    <author>Автор</author>
  </authors>
  <commentList>
    <comment ref="E15" authorId="0">
      <text>
        <r>
          <rPr>
            <b/>
            <sz val="9"/>
            <rFont val="Tahoma"/>
            <family val="2"/>
          </rPr>
          <t>Автор:</t>
        </r>
        <r>
          <rPr>
            <sz val="9"/>
            <rFont val="Tahoma"/>
            <family val="2"/>
          </rPr>
          <t xml:space="preserve">
аренда</t>
        </r>
      </text>
    </comment>
    <comment ref="E21" authorId="0">
      <text>
        <r>
          <rPr>
            <b/>
            <sz val="9"/>
            <rFont val="Tahoma"/>
            <family val="2"/>
          </rPr>
          <t>Автор:</t>
        </r>
        <r>
          <rPr>
            <sz val="9"/>
            <rFont val="Tahoma"/>
            <family val="2"/>
          </rPr>
          <t xml:space="preserve">
род.плата+платные</t>
        </r>
      </text>
    </comment>
    <comment ref="E22" authorId="0">
      <text>
        <r>
          <rPr>
            <b/>
            <sz val="9"/>
            <rFont val="Tahoma"/>
            <family val="2"/>
          </rPr>
          <t>Автор:</t>
        </r>
        <r>
          <rPr>
            <sz val="9"/>
            <rFont val="Tahoma"/>
            <family val="2"/>
          </rPr>
          <t xml:space="preserve">
возмещение</t>
        </r>
      </text>
    </comment>
    <comment ref="E83" authorId="0">
      <text>
        <r>
          <rPr>
            <b/>
            <sz val="9"/>
            <rFont val="Tahoma"/>
            <family val="2"/>
          </rPr>
          <t>Автор:</t>
        </r>
        <r>
          <rPr>
            <sz val="9"/>
            <rFont val="Tahoma"/>
            <family val="2"/>
          </rPr>
          <t xml:space="preserve">
всего расход по ПД с остатками на начало года</t>
        </r>
      </text>
    </comment>
    <comment ref="E88" authorId="0">
      <text>
        <r>
          <rPr>
            <b/>
            <sz val="9"/>
            <rFont val="Tahoma"/>
            <family val="2"/>
          </rPr>
          <t>Автор:</t>
        </r>
        <r>
          <rPr>
            <sz val="9"/>
            <rFont val="Tahoma"/>
            <family val="2"/>
          </rPr>
          <t xml:space="preserve">
всего расход по ПД с остатками на начало года</t>
        </r>
      </text>
    </comment>
    <comment ref="D42" authorId="0">
      <text>
        <r>
          <rPr>
            <b/>
            <sz val="9"/>
            <rFont val="Tahoma"/>
            <family val="2"/>
          </rPr>
          <t>Автор:</t>
        </r>
        <r>
          <rPr>
            <sz val="9"/>
            <rFont val="Tahoma"/>
            <family val="2"/>
          </rPr>
          <t xml:space="preserve">
211+больничный
</t>
        </r>
      </text>
    </comment>
    <comment ref="D43" authorId="0">
      <text>
        <r>
          <rPr>
            <b/>
            <sz val="9"/>
            <rFont val="Tahoma"/>
            <family val="2"/>
          </rPr>
          <t>Автор:</t>
        </r>
        <r>
          <rPr>
            <sz val="9"/>
            <rFont val="Tahoma"/>
            <family val="2"/>
          </rPr>
          <t xml:space="preserve">
командировки+мамки
</t>
        </r>
      </text>
    </comment>
    <comment ref="D44" authorId="0">
      <text>
        <r>
          <rPr>
            <b/>
            <sz val="9"/>
            <rFont val="Tahoma"/>
            <family val="2"/>
          </rPr>
          <t>Автор:</t>
        </r>
        <r>
          <rPr>
            <sz val="9"/>
            <rFont val="Tahoma"/>
            <family val="2"/>
          </rPr>
          <t xml:space="preserve">
возмещение по мед.+одаренки</t>
        </r>
      </text>
    </comment>
    <comment ref="D47" authorId="0">
      <text>
        <r>
          <rPr>
            <b/>
            <sz val="9"/>
            <rFont val="Tahoma"/>
            <family val="2"/>
          </rPr>
          <t>Автор:</t>
        </r>
        <r>
          <rPr>
            <sz val="9"/>
            <rFont val="Tahoma"/>
            <family val="2"/>
          </rPr>
          <t xml:space="preserve">
213
</t>
        </r>
      </text>
    </comment>
    <comment ref="D87" authorId="0">
      <text>
        <r>
          <rPr>
            <b/>
            <sz val="9"/>
            <rFont val="Tahoma"/>
            <family val="2"/>
          </rPr>
          <t>Автор:</t>
        </r>
        <r>
          <rPr>
            <sz val="9"/>
            <rFont val="Tahoma"/>
            <family val="2"/>
          </rPr>
          <t xml:space="preserve">
кап.ремонт
</t>
        </r>
      </text>
    </comment>
    <comment ref="D45" authorId="0">
      <text>
        <r>
          <rPr>
            <b/>
            <sz val="9"/>
            <rFont val="Tahoma"/>
            <family val="2"/>
          </rPr>
          <t>Автор:</t>
        </r>
        <r>
          <rPr>
            <sz val="9"/>
            <rFont val="Tahoma"/>
            <family val="2"/>
          </rPr>
          <t xml:space="preserve">
213
</t>
        </r>
      </text>
    </comment>
    <comment ref="E9" authorId="0">
      <text>
        <r>
          <rPr>
            <b/>
            <sz val="9"/>
            <rFont val="Tahoma"/>
            <family val="2"/>
          </rPr>
          <t>Автор:</t>
        </r>
        <r>
          <rPr>
            <sz val="9"/>
            <rFont val="Tahoma"/>
            <family val="2"/>
          </rPr>
          <t xml:space="preserve">
остатки прошлого года</t>
        </r>
      </text>
    </comment>
    <comment ref="D19" authorId="0">
      <text>
        <r>
          <rPr>
            <b/>
            <sz val="9"/>
            <rFont val="Tahoma"/>
            <family val="2"/>
          </rPr>
          <t>Автор:</t>
        </r>
        <r>
          <rPr>
            <sz val="9"/>
            <rFont val="Tahoma"/>
            <family val="2"/>
          </rPr>
          <t xml:space="preserve">
МЗ</t>
        </r>
      </text>
    </comment>
    <comment ref="D27" authorId="0">
      <text>
        <r>
          <rPr>
            <b/>
            <sz val="9"/>
            <rFont val="Tahoma"/>
            <family val="2"/>
          </rPr>
          <t>Автор:</t>
        </r>
        <r>
          <rPr>
            <sz val="9"/>
            <rFont val="Tahoma"/>
            <family val="2"/>
          </rPr>
          <t xml:space="preserve">
ИЦ</t>
        </r>
      </text>
    </comment>
    <comment ref="D88" authorId="0">
      <text>
        <r>
          <rPr>
            <b/>
            <sz val="9"/>
            <rFont val="Tahoma"/>
            <family val="2"/>
          </rPr>
          <t>Автор:</t>
        </r>
        <r>
          <rPr>
            <sz val="9"/>
            <rFont val="Tahoma"/>
            <family val="2"/>
          </rPr>
          <t xml:space="preserve">
244=МЗ+ИЦ</t>
        </r>
      </text>
    </comment>
    <comment ref="G21" authorId="0">
      <text>
        <r>
          <rPr>
            <b/>
            <sz val="9"/>
            <rFont val="Tahoma"/>
            <family val="2"/>
          </rPr>
          <t>Автор:</t>
        </r>
        <r>
          <rPr>
            <sz val="9"/>
            <rFont val="Tahoma"/>
            <family val="2"/>
          </rPr>
          <t xml:space="preserve">
род.плата+платные</t>
        </r>
      </text>
    </comment>
    <comment ref="F27" authorId="0">
      <text>
        <r>
          <rPr>
            <b/>
            <sz val="9"/>
            <rFont val="Tahoma"/>
            <family val="2"/>
          </rPr>
          <t>Автор:</t>
        </r>
        <r>
          <rPr>
            <sz val="9"/>
            <rFont val="Tahoma"/>
            <family val="2"/>
          </rPr>
          <t xml:space="preserve">
ИЦ</t>
        </r>
      </text>
    </comment>
    <comment ref="H27" authorId="0">
      <text>
        <r>
          <rPr>
            <b/>
            <sz val="9"/>
            <rFont val="Tahoma"/>
            <family val="2"/>
          </rPr>
          <t>Автор:</t>
        </r>
        <r>
          <rPr>
            <sz val="9"/>
            <rFont val="Tahoma"/>
            <family val="2"/>
          </rPr>
          <t xml:space="preserve">
ИЦ</t>
        </r>
      </text>
    </comment>
    <comment ref="F43" authorId="0">
      <text>
        <r>
          <rPr>
            <b/>
            <sz val="9"/>
            <rFont val="Tahoma"/>
            <family val="2"/>
          </rPr>
          <t>Автор:</t>
        </r>
        <r>
          <rPr>
            <sz val="9"/>
            <rFont val="Tahoma"/>
            <family val="2"/>
          </rPr>
          <t xml:space="preserve">
командировки+мамки
</t>
        </r>
      </text>
    </comment>
    <comment ref="H43" authorId="0">
      <text>
        <r>
          <rPr>
            <b/>
            <sz val="9"/>
            <rFont val="Tahoma"/>
            <family val="2"/>
          </rPr>
          <t>Автор:</t>
        </r>
        <r>
          <rPr>
            <sz val="9"/>
            <rFont val="Tahoma"/>
            <family val="2"/>
          </rPr>
          <t xml:space="preserve">
командировки+мамки
</t>
        </r>
      </text>
    </comment>
    <comment ref="E42" authorId="0">
      <text>
        <r>
          <rPr>
            <b/>
            <sz val="9"/>
            <rFont val="Tahoma"/>
            <family val="2"/>
          </rPr>
          <t>Автор:</t>
        </r>
        <r>
          <rPr>
            <sz val="9"/>
            <rFont val="Tahoma"/>
            <family val="2"/>
          </rPr>
          <t xml:space="preserve">
211 платные</t>
        </r>
      </text>
    </comment>
    <comment ref="E43" authorId="0">
      <text>
        <r>
          <rPr>
            <b/>
            <sz val="9"/>
            <rFont val="Tahoma"/>
            <family val="2"/>
          </rPr>
          <t xml:space="preserve">Автор:
</t>
        </r>
      </text>
    </comment>
    <comment ref="F47" authorId="0">
      <text>
        <r>
          <rPr>
            <b/>
            <sz val="9"/>
            <rFont val="Tahoma"/>
            <family val="2"/>
          </rPr>
          <t>Автор:</t>
        </r>
        <r>
          <rPr>
            <sz val="9"/>
            <rFont val="Tahoma"/>
            <family val="2"/>
          </rPr>
          <t xml:space="preserve">
213
</t>
        </r>
      </text>
    </comment>
    <comment ref="F88" authorId="0">
      <text>
        <r>
          <rPr>
            <b/>
            <sz val="9"/>
            <rFont val="Tahoma"/>
            <family val="2"/>
          </rPr>
          <t>Автор:</t>
        </r>
        <r>
          <rPr>
            <sz val="9"/>
            <rFont val="Tahoma"/>
            <family val="2"/>
          </rPr>
          <t xml:space="preserve">
244=МЗ+ИЦ</t>
        </r>
      </text>
    </comment>
    <comment ref="G88" authorId="0">
      <text>
        <r>
          <rPr>
            <b/>
            <sz val="9"/>
            <rFont val="Tahoma"/>
            <family val="2"/>
          </rPr>
          <t>Автор:</t>
        </r>
        <r>
          <rPr>
            <sz val="9"/>
            <rFont val="Tahoma"/>
            <family val="2"/>
          </rPr>
          <t xml:space="preserve">
всего расход по ПД с остатками на начало года</t>
        </r>
      </text>
    </comment>
    <comment ref="F42" authorId="0">
      <text>
        <r>
          <rPr>
            <b/>
            <sz val="9"/>
            <rFont val="Tahoma"/>
            <family val="2"/>
          </rPr>
          <t>Автор:</t>
        </r>
        <r>
          <rPr>
            <sz val="9"/>
            <rFont val="Tahoma"/>
            <family val="2"/>
          </rPr>
          <t xml:space="preserve">
211+больничный
</t>
        </r>
      </text>
    </comment>
    <comment ref="H42" authorId="0">
      <text>
        <r>
          <rPr>
            <b/>
            <sz val="9"/>
            <rFont val="Tahoma"/>
            <family val="2"/>
          </rPr>
          <t>Автор:</t>
        </r>
        <r>
          <rPr>
            <sz val="9"/>
            <rFont val="Tahoma"/>
            <family val="2"/>
          </rPr>
          <t xml:space="preserve">
211+больничный
</t>
        </r>
      </text>
    </comment>
    <comment ref="H47" authorId="0">
      <text>
        <r>
          <rPr>
            <b/>
            <sz val="9"/>
            <rFont val="Tahoma"/>
            <family val="2"/>
          </rPr>
          <t>Автор:</t>
        </r>
        <r>
          <rPr>
            <sz val="9"/>
            <rFont val="Tahoma"/>
            <family val="2"/>
          </rPr>
          <t xml:space="preserve">
213
</t>
        </r>
      </text>
    </comment>
    <comment ref="H88" authorId="0">
      <text>
        <r>
          <rPr>
            <b/>
            <sz val="9"/>
            <rFont val="Tahoma"/>
            <family val="2"/>
          </rPr>
          <t>Автор:</t>
        </r>
        <r>
          <rPr>
            <sz val="9"/>
            <rFont val="Tahoma"/>
            <family val="2"/>
          </rPr>
          <t xml:space="preserve">
244=МЗ+ИЦ</t>
        </r>
      </text>
    </comment>
    <comment ref="G42" authorId="0">
      <text>
        <r>
          <rPr>
            <b/>
            <sz val="9"/>
            <rFont val="Tahoma"/>
            <family val="2"/>
          </rPr>
          <t>Автор:</t>
        </r>
        <r>
          <rPr>
            <sz val="9"/>
            <rFont val="Tahoma"/>
            <family val="2"/>
          </rPr>
          <t xml:space="preserve">
211 платные</t>
        </r>
      </text>
    </comment>
    <comment ref="I42" authorId="0">
      <text>
        <r>
          <rPr>
            <b/>
            <sz val="9"/>
            <rFont val="Tahoma"/>
            <family val="2"/>
          </rPr>
          <t>Автор:</t>
        </r>
        <r>
          <rPr>
            <sz val="9"/>
            <rFont val="Tahoma"/>
            <family val="2"/>
          </rPr>
          <t xml:space="preserve">
211 платные</t>
        </r>
      </text>
    </comment>
    <comment ref="I21" authorId="0">
      <text>
        <r>
          <rPr>
            <b/>
            <sz val="9"/>
            <rFont val="Tahoma"/>
            <family val="2"/>
          </rPr>
          <t>Автор:</t>
        </r>
        <r>
          <rPr>
            <sz val="9"/>
            <rFont val="Tahoma"/>
            <family val="2"/>
          </rPr>
          <t xml:space="preserve">
род.плата+платные</t>
        </r>
      </text>
    </comment>
    <comment ref="I88" authorId="0">
      <text>
        <r>
          <rPr>
            <b/>
            <sz val="9"/>
            <rFont val="Tahoma"/>
            <family val="2"/>
          </rPr>
          <t>Автор:</t>
        </r>
        <r>
          <rPr>
            <sz val="9"/>
            <rFont val="Tahoma"/>
            <family val="2"/>
          </rPr>
          <t xml:space="preserve">
всего расход по ПД с остатками на начало года</t>
        </r>
      </text>
    </comment>
  </commentList>
</comments>
</file>

<file path=xl/comments3.xml><?xml version="1.0" encoding="utf-8"?>
<comments xmlns="http://schemas.openxmlformats.org/spreadsheetml/2006/main">
  <authors>
    <author>Автор</author>
  </authors>
  <commentList>
    <comment ref="F12" authorId="0">
      <text>
        <r>
          <rPr>
            <b/>
            <sz val="9"/>
            <rFont val="Tahoma"/>
            <family val="2"/>
          </rPr>
          <t>Автор:</t>
        </r>
        <r>
          <rPr>
            <sz val="9"/>
            <rFont val="Tahoma"/>
            <family val="2"/>
          </rPr>
          <t xml:space="preserve">
суммы договоров заключенных в предыдущем году
</t>
        </r>
      </text>
    </comment>
    <comment ref="G12" authorId="0">
      <text>
        <r>
          <rPr>
            <b/>
            <sz val="9"/>
            <rFont val="Tahoma"/>
            <family val="2"/>
          </rPr>
          <t>Автор:</t>
        </r>
        <r>
          <rPr>
            <sz val="9"/>
            <rFont val="Tahoma"/>
            <family val="2"/>
          </rPr>
          <t xml:space="preserve">
суммы договоров заключенных в предыдущем году
</t>
        </r>
      </text>
    </comment>
    <comment ref="H12" authorId="0">
      <text>
        <r>
          <rPr>
            <b/>
            <sz val="9"/>
            <rFont val="Tahoma"/>
            <family val="2"/>
          </rPr>
          <t>Автор:</t>
        </r>
        <r>
          <rPr>
            <sz val="9"/>
            <rFont val="Tahoma"/>
            <family val="2"/>
          </rPr>
          <t xml:space="preserve">
суммы договоров заключенных в предыдущем году
</t>
        </r>
      </text>
    </comment>
    <comment ref="F44" authorId="0">
      <text>
        <r>
          <rPr>
            <b/>
            <sz val="9"/>
            <rFont val="Tahoma"/>
            <family val="2"/>
          </rPr>
          <t>Автор:</t>
        </r>
        <r>
          <rPr>
            <sz val="9"/>
            <rFont val="Tahoma"/>
            <family val="2"/>
          </rPr>
          <t xml:space="preserve">
МЗ+ИЦ+ПД</t>
        </r>
      </text>
    </comment>
    <comment ref="F25" authorId="0">
      <text>
        <r>
          <rPr>
            <b/>
            <sz val="9"/>
            <rFont val="Tahoma"/>
            <family val="2"/>
          </rPr>
          <t>Автор:</t>
        </r>
        <r>
          <rPr>
            <sz val="9"/>
            <rFont val="Tahoma"/>
            <family val="2"/>
          </rPr>
          <t xml:space="preserve">
ИЦ
</t>
        </r>
      </text>
    </comment>
    <comment ref="F21" authorId="0">
      <text>
        <r>
          <rPr>
            <b/>
            <sz val="9"/>
            <rFont val="Tahoma"/>
            <family val="2"/>
          </rPr>
          <t>Автор:</t>
        </r>
        <r>
          <rPr>
            <sz val="9"/>
            <rFont val="Tahoma"/>
            <family val="2"/>
          </rPr>
          <t xml:space="preserve">
МЗ
</t>
        </r>
      </text>
    </comment>
  </commentList>
</comments>
</file>

<file path=xl/sharedStrings.xml><?xml version="1.0" encoding="utf-8"?>
<sst xmlns="http://schemas.openxmlformats.org/spreadsheetml/2006/main" count="329" uniqueCount="197">
  <si>
    <t>Приложение</t>
  </si>
  <si>
    <t>к Порядку составления и утверждения</t>
  </si>
  <si>
    <t>плана финансово-хозяйственной</t>
  </si>
  <si>
    <t>деятельности муниципальных</t>
  </si>
  <si>
    <t xml:space="preserve">учреждений </t>
  </si>
  <si>
    <t>Утверждаю</t>
  </si>
  <si>
    <t>____________________________________</t>
  </si>
  <si>
    <t>(расшифровка подписи)</t>
  </si>
  <si>
    <t>ПЛАН</t>
  </si>
  <si>
    <t>Коды</t>
  </si>
  <si>
    <t>Дата</t>
  </si>
  <si>
    <t>по Сводному реестру</t>
  </si>
  <si>
    <t>глава по БК</t>
  </si>
  <si>
    <t>ИНН</t>
  </si>
  <si>
    <t>КПП</t>
  </si>
  <si>
    <t>Единица измерения: руб.</t>
  </si>
  <si>
    <t>по ОКЕИ</t>
  </si>
  <si>
    <t>Раздел 1. Поступления и выплаты</t>
  </si>
  <si>
    <t>Наименование показателя</t>
  </si>
  <si>
    <t>Код строки</t>
  </si>
  <si>
    <t>Код по бюджетной классификации Российской Федерации&lt;3&gt;</t>
  </si>
  <si>
    <t>Сумма, руб. (с точностью до двух знаков после запятой - 0,00)</t>
  </si>
  <si>
    <t>за пределами планового периода</t>
  </si>
  <si>
    <t>текущий финансовый год</t>
  </si>
  <si>
    <t>первый год планового периода</t>
  </si>
  <si>
    <t>второй год планового периода</t>
  </si>
  <si>
    <t>поступления от приносящей доход деятельности</t>
  </si>
  <si>
    <t>Остаток средств на начало текущего финансового года &lt;4&gt;</t>
  </si>
  <si>
    <t>х</t>
  </si>
  <si>
    <t>Остаток средств на конец текущего финансового года &lt;4&gt;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</si>
  <si>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</si>
  <si>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</si>
  <si>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</si>
  <si>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</si>
  <si>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</si>
  <si>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</si>
  <si>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</si>
  <si>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</si>
  <si>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</si>
  <si>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</si>
  <si>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</si>
  <si>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</si>
  <si>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прочие доходы, всего</t>
  </si>
  <si>
    <t>субсидии на осуществление капитальных вложений</t>
  </si>
  <si>
    <t>доходы от операций с активами, всего</t>
  </si>
  <si>
    <t>прочие поступления, всего &lt;5&gt;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</si>
  <si>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</si>
  <si>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</si>
  <si>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</si>
  <si>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</si>
  <si>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</si>
  <si>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</si>
  <si>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</si>
  <si>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</si>
  <si>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</si>
  <si>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</si>
  <si>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</si>
  <si>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</si>
  <si>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</si>
  <si>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</si>
  <si>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на иные выплаты гражданским лицам (денежное содержание)</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</si>
  <si>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</si>
  <si>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</si>
  <si>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</si>
  <si>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</si>
  <si>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</si>
  <si>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</si>
  <si>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</si>
  <si>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</si>
  <si>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</si>
  <si>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</si>
  <si>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</si>
  <si>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</si>
  <si>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</si>
  <si>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</si>
  <si>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</si>
  <si>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</si>
  <si>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&lt;6&gt;</t>
  </si>
  <si>
    <t>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</si>
  <si>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</si>
  <si>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</si>
  <si>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</si>
  <si>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</si>
  <si>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</si>
  <si>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</si>
  <si>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 &lt;7&gt;</t>
  </si>
  <si>
    <t>налог на прибыль &lt;7&gt;</t>
  </si>
  <si>
    <t>налог на добавленную стоимость &lt;7&gt;</t>
  </si>
  <si>
    <t>прочие налоги, уменьшающие доход &lt;7&gt;</t>
  </si>
  <si>
    <t>Прочие выплаты, всего &lt;8&gt;</t>
  </si>
  <si>
    <t>возврат в бюджет средств субсидии</t>
  </si>
  <si>
    <t>--------------------------------</t>
  </si>
  <si>
    <t>&lt;1&gt; В случае утверждения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</si>
  <si>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</si>
  <si>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</si>
  <si>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</si>
  <si>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</si>
  <si>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</si>
  <si>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&lt;7&gt; Показатель отражается со знаком «минус».</t>
  </si>
  <si>
    <t>&lt;8&gt;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</si>
  <si>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_______</t>
  </si>
  <si>
    <t>(подпись)</t>
  </si>
  <si>
    <t>субсидии</t>
  </si>
  <si>
    <t>cубсидии</t>
  </si>
  <si>
    <r>
      <t xml:space="preserve">по </t>
    </r>
    <r>
      <rPr>
        <sz val="10"/>
        <rFont val="Times New Roman"/>
        <family val="1"/>
      </rPr>
      <t>строкам 1100</t>
    </r>
    <r>
      <rPr>
        <sz val="10"/>
        <color indexed="8"/>
        <rFont val="Times New Roman"/>
        <family val="1"/>
      </rPr>
      <t xml:space="preserve"> - </t>
    </r>
    <r>
      <rPr>
        <sz val="10"/>
        <rFont val="Times New Roman"/>
        <family val="1"/>
      </rPr>
      <t>1900</t>
    </r>
    <r>
      <rPr>
        <sz val="10"/>
        <color indexed="8"/>
        <rFont val="Times New Roman"/>
        <family val="1"/>
      </rPr>
      <t xml:space="preserve"> - коды аналитической группы подвида доходов бюджетов классификации доходов бюджетов;</t>
    </r>
  </si>
  <si>
    <r>
      <t xml:space="preserve">по </t>
    </r>
    <r>
      <rPr>
        <sz val="10"/>
        <rFont val="Times New Roman"/>
        <family val="1"/>
      </rPr>
      <t>строкам 2000</t>
    </r>
    <r>
      <rPr>
        <sz val="10"/>
        <color indexed="8"/>
        <rFont val="Times New Roman"/>
        <family val="1"/>
      </rPr>
      <t xml:space="preserve"> - </t>
    </r>
    <r>
      <rPr>
        <sz val="10"/>
        <rFont val="Times New Roman"/>
        <family val="1"/>
      </rPr>
      <t>2652</t>
    </r>
    <r>
      <rPr>
        <sz val="10"/>
        <color indexed="8"/>
        <rFont val="Times New Roman"/>
        <family val="1"/>
      </rPr>
      <t xml:space="preserve"> - коды видов расходов бюджетов классификации расходов бюджетов;</t>
    </r>
  </si>
  <si>
    <r>
      <t xml:space="preserve">по </t>
    </r>
    <r>
      <rPr>
        <sz val="10"/>
        <rFont val="Times New Roman"/>
        <family val="1"/>
      </rPr>
      <t>строкам 3000</t>
    </r>
    <r>
      <rPr>
        <sz val="10"/>
        <color indexed="8"/>
        <rFont val="Times New Roman"/>
        <family val="1"/>
      </rPr>
      <t xml:space="preserve"> - </t>
    </r>
    <r>
      <rPr>
        <sz val="10"/>
        <rFont val="Times New Roman"/>
        <family val="1"/>
      </rPr>
      <t>3030</t>
    </r>
    <r>
      <rPr>
        <sz val="10"/>
        <color indexed="8"/>
        <rFont val="Times New Roman"/>
        <family val="1"/>
      </rPr>
      <t xml:space="preserve">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</si>
  <si>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 xml:space="preserve">&lt;4&gt;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</si>
  <si>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&lt;6&gt;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</si>
  <si>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Раздел 2. Сведения по выплатам на закупки товаров,</t>
  </si>
  <si>
    <t>работ, услуг &lt;9&gt;</t>
  </si>
  <si>
    <t>N п/п</t>
  </si>
  <si>
    <t>Коды строк</t>
  </si>
  <si>
    <t>Год начала закупки</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</si>
  <si>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</si>
  <si>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</si>
  <si>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</si>
  <si>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</si>
  <si>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&lt;10&gt;</t>
  </si>
  <si>
    <r>
      <t xml:space="preserve">по контрактам (договорам), заключенным до начала текущего финансового года без применения норм Федерального </t>
    </r>
    <r>
      <rPr>
        <sz val="12"/>
        <color indexed="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color indexed="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color indexed="12"/>
        <rFont val="Times New Roman"/>
        <family val="1"/>
      </rPr>
      <t>&lt;11&gt;</t>
    </r>
  </si>
  <si>
    <r>
      <t xml:space="preserve">по контрактам (договорам), планируемым к заключению в соответствующем финансовом году без применения норм Федерального </t>
    </r>
    <r>
      <rPr>
        <sz val="12"/>
        <color indexed="12"/>
        <rFont val="Times New Roman"/>
        <family val="1"/>
      </rPr>
      <t>закона</t>
    </r>
    <r>
      <rPr>
        <sz val="12"/>
        <color indexed="8"/>
        <rFont val="Times New Roman"/>
        <family val="1"/>
      </rPr>
      <t xml:space="preserve"> N 44-ФЗ и Федерального </t>
    </r>
    <r>
      <rPr>
        <sz val="12"/>
        <color indexed="12"/>
        <rFont val="Times New Roman"/>
        <family val="1"/>
      </rPr>
      <t>закона</t>
    </r>
    <r>
      <rPr>
        <sz val="12"/>
        <color indexed="8"/>
        <rFont val="Times New Roman"/>
        <family val="1"/>
      </rPr>
      <t xml:space="preserve"> N 223-ФЗ </t>
    </r>
    <r>
      <rPr>
        <sz val="12"/>
        <color indexed="12"/>
        <rFont val="Times New Roman"/>
        <family val="1"/>
      </rPr>
      <t>&lt;11&gt;</t>
    </r>
  </si>
  <si>
    <r>
      <t xml:space="preserve">по контрактам (договорам), заключенным до начала текущего финансового года с учетом требований Федерального </t>
    </r>
    <r>
      <rPr>
        <sz val="12"/>
        <color indexed="12"/>
        <rFont val="Times New Roman"/>
        <family val="1"/>
      </rPr>
      <t>закона</t>
    </r>
    <r>
      <rPr>
        <sz val="12"/>
        <color indexed="8"/>
        <rFont val="Times New Roman"/>
        <family val="1"/>
      </rPr>
      <t xml:space="preserve"> N 44-ФЗ и Федерального </t>
    </r>
    <r>
      <rPr>
        <sz val="12"/>
        <color indexed="12"/>
        <rFont val="Times New Roman"/>
        <family val="1"/>
      </rPr>
      <t>закона</t>
    </r>
    <r>
      <rPr>
        <sz val="12"/>
        <color indexed="8"/>
        <rFont val="Times New Roman"/>
        <family val="1"/>
      </rPr>
      <t xml:space="preserve"> N 223-ФЗ </t>
    </r>
    <r>
      <rPr>
        <sz val="12"/>
        <color indexed="12"/>
        <rFont val="Times New Roman"/>
        <family val="1"/>
      </rPr>
      <t>&lt;12&gt;</t>
    </r>
  </si>
  <si>
    <r>
      <t xml:space="preserve">по контрактам (договорам), планируемым к заключению в соответствующем финансовом году с учетом требований Федерального </t>
    </r>
    <r>
      <rPr>
        <sz val="12"/>
        <color indexed="12"/>
        <rFont val="Times New Roman"/>
        <family val="1"/>
      </rPr>
      <t>закона</t>
    </r>
    <r>
      <rPr>
        <sz val="12"/>
        <color indexed="8"/>
        <rFont val="Times New Roman"/>
        <family val="1"/>
      </rPr>
      <t xml:space="preserve"> N 44-ФЗ и Федерального </t>
    </r>
    <r>
      <rPr>
        <sz val="12"/>
        <color indexed="12"/>
        <rFont val="Times New Roman"/>
        <family val="1"/>
      </rPr>
      <t>закона</t>
    </r>
    <r>
      <rPr>
        <sz val="12"/>
        <color indexed="8"/>
        <rFont val="Times New Roman"/>
        <family val="1"/>
      </rPr>
      <t xml:space="preserve"> N 223-ФЗ </t>
    </r>
    <r>
      <rPr>
        <sz val="12"/>
        <color indexed="12"/>
        <rFont val="Times New Roman"/>
        <family val="1"/>
      </rPr>
      <t>&lt;12&gt;</t>
    </r>
  </si>
  <si>
    <t>за счет субсидий, предоставляемых на финансовое обеспечение выполнения государственного (муниципального) задания</t>
  </si>
  <si>
    <t>1.4.1.1</t>
  </si>
  <si>
    <t>в соответствии с Федеральным законом N 44-ФЗ</t>
  </si>
  <si>
    <t>1.4.1.2</t>
  </si>
  <si>
    <r>
      <t xml:space="preserve">в соответствии с Федеральным </t>
    </r>
    <r>
      <rPr>
        <sz val="12"/>
        <color indexed="12"/>
        <rFont val="Times New Roman"/>
        <family val="1"/>
      </rPr>
      <t>законом</t>
    </r>
    <r>
      <rPr>
        <sz val="12"/>
        <color indexed="8"/>
        <rFont val="Times New Roman"/>
        <family val="1"/>
      </rPr>
      <t xml:space="preserve"> N 223-ФЗ </t>
    </r>
    <r>
      <rPr>
        <sz val="12"/>
        <color indexed="12"/>
        <rFont val="Times New Roman"/>
        <family val="1"/>
      </rPr>
      <t>&lt;13&gt;</t>
    </r>
  </si>
  <si>
    <t>за счет субсидий, предоставляемых в соответствии с абзацем вторым пункта 1 статьи 78.1 Бюджетного кодекса Российской Федерации</t>
  </si>
  <si>
    <t>1.4.2.1</t>
  </si>
  <si>
    <t>1.4.2.2</t>
  </si>
  <si>
    <t>за счет субсидий, предоставляемых на осуществление капитальных вложений &lt;14&gt;</t>
  </si>
  <si>
    <t>за счет прочих источников финансового обеспечения</t>
  </si>
  <si>
    <t>1.4.4.1</t>
  </si>
  <si>
    <t>1.4.4.2</t>
  </si>
  <si>
    <t>в соответствии с Федеральным законом N 223-ФЗ</t>
  </si>
  <si>
    <r>
      <t xml:space="preserve">Итого по контрактам, планируемым к заключению в соответствующем финансовом году в соответствии с Федеральным </t>
    </r>
    <r>
      <rPr>
        <sz val="12"/>
        <color indexed="12"/>
        <rFont val="Times New Roman"/>
        <family val="1"/>
      </rPr>
      <t>законом</t>
    </r>
    <r>
      <rPr>
        <sz val="12"/>
        <color indexed="8"/>
        <rFont val="Times New Roman"/>
        <family val="1"/>
      </rPr>
      <t xml:space="preserve"> N 44-ФЗ, по соответствующему году закупки </t>
    </r>
    <r>
      <rPr>
        <sz val="12"/>
        <color indexed="12"/>
        <rFont val="Times New Roman"/>
        <family val="1"/>
      </rPr>
      <t>&lt;15&gt;</t>
    </r>
  </si>
  <si>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</si>
  <si>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</si>
  <si>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уполномоченное лицо учреждения)        (должность)     (подпись)     (расшифровка подписи)</t>
  </si>
  <si>
    <t xml:space="preserve">                                             (должность)       (фамилия, инициалы)                (телефон)</t>
  </si>
  <si>
    <t>┌─ ─ ─ ─ ─ ─ ─ ─ ─ ─ ─ ─ ─ ─ ─ ─ ─ ─ ─ ─ ─ ─ ─ ─ ─ ─ ─ ─ ─ ─ ─ ─ ─ ─ ─ ─ ─┐</t>
  </si>
  <si>
    <t xml:space="preserve">    СОГЛАСОВАНО</t>
  </si>
  <si>
    <t xml:space="preserve">      (наименование должности уполномоченного лица органа-учредителя)</t>
  </si>
  <si>
    <t xml:space="preserve">      (подпись)                      (расшифровка подписи)</t>
  </si>
  <si>
    <t>└─ ─ ─ ─ ─ ─ ─ ─ ─ ─ ─ ─ ─ ─ ─ ─ ─ ─ ─ ─ ─ ─ ─ ─ ─ ─ ─ ─ ─ ─ ─ ─ ─ ─ ─ ─ ─┘</t>
  </si>
  <si>
    <t>&lt;13&gt; Муниципальным бюджетным учреждением показатель не формируется.</t>
  </si>
  <si>
    <t>&lt;14&gt; Указывается сумма закупок товаров, работ, услуг, осуществляемых в соответствии с Федеральным законом N 44-ФЗ.</t>
  </si>
  <si>
    <t>1.1.</t>
  </si>
  <si>
    <t>1.2.</t>
  </si>
  <si>
    <t>1.3.</t>
  </si>
  <si>
    <t>1.4.</t>
  </si>
  <si>
    <t>1.4.1.</t>
  </si>
  <si>
    <t>1.4.2.</t>
  </si>
  <si>
    <t>1.4.3.</t>
  </si>
  <si>
    <t>1.4.4.</t>
  </si>
  <si>
    <r>
      <t xml:space="preserve">&lt;10&gt; Плановые показатели выплат на закупку товаров, работ, услуг по </t>
    </r>
    <r>
      <rPr>
        <sz val="10"/>
        <rFont val="Times New Roman"/>
        <family val="1"/>
      </rPr>
      <t>строке 26000</t>
    </r>
    <r>
      <rPr>
        <sz val="10"/>
        <color indexed="8"/>
        <rFont val="Times New Roman"/>
        <family val="1"/>
      </rPr>
      <t xml:space="preserve">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t>
    </r>
    <r>
      <rPr>
        <sz val="10"/>
        <rFont val="Times New Roman"/>
        <family val="1"/>
      </rPr>
      <t>строки 26100</t>
    </r>
    <r>
      <rPr>
        <sz val="10"/>
        <color indexed="8"/>
        <rFont val="Times New Roman"/>
        <family val="1"/>
      </rPr>
      <t xml:space="preserve"> и </t>
    </r>
    <r>
      <rPr>
        <sz val="10"/>
        <rFont val="Times New Roman"/>
        <family val="1"/>
      </rPr>
      <t>26200</t>
    </r>
    <r>
      <rPr>
        <sz val="10"/>
        <color indexed="8"/>
        <rFont val="Times New Roman"/>
        <family val="1"/>
      </rPr>
      <t xml:space="preserve">),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t>
    </r>
    <r>
      <rPr>
        <sz val="10"/>
        <rFont val="Times New Roman"/>
        <family val="1"/>
      </rPr>
      <t>(строка 26300)</t>
    </r>
    <r>
      <rPr>
        <sz val="10"/>
        <color indexed="8"/>
        <rFont val="Times New Roman"/>
        <family val="1"/>
      </rPr>
      <t xml:space="preserve"> и планируемым к заключению в соответствующем финансовом году </t>
    </r>
    <r>
      <rPr>
        <sz val="10"/>
        <rFont val="Times New Roman"/>
        <family val="1"/>
      </rPr>
      <t>(строка 26400)</t>
    </r>
    <r>
      <rPr>
        <sz val="10"/>
        <color indexed="8"/>
        <rFont val="Times New Roman"/>
        <family val="1"/>
      </rPr>
      <t xml:space="preserve"> и должны соответствовать показателям соответствующих граф по </t>
    </r>
    <r>
      <rPr>
        <sz val="10"/>
        <rFont val="Times New Roman"/>
        <family val="1"/>
      </rPr>
      <t>строке 2600</t>
    </r>
    <r>
      <rPr>
        <sz val="10"/>
        <color indexed="8"/>
        <rFont val="Times New Roman"/>
        <family val="1"/>
      </rPr>
      <t xml:space="preserve"> раздела 1 «Поступления и выплаты» Плана.</t>
    </r>
  </si>
  <si>
    <r>
      <t xml:space="preserve">&lt;11&gt; Указывается сумма договоров (контрактов) о закупках товаров, работ, услуг, заключенных без учета требований Федерального </t>
    </r>
    <r>
      <rPr>
        <sz val="10"/>
        <rFont val="Times New Roman"/>
        <family val="1"/>
      </rPr>
      <t>закона</t>
    </r>
    <r>
      <rPr>
        <sz val="10"/>
        <color indexed="8"/>
        <rFont val="Times New Roman"/>
        <family val="1"/>
      </rPr>
      <t xml:space="preserve"> N 44-ФЗ и Федерального </t>
    </r>
    <r>
      <rPr>
        <sz val="10"/>
        <rFont val="Times New Roman"/>
        <family val="1"/>
      </rPr>
      <t>закона</t>
    </r>
    <r>
      <rPr>
        <sz val="10"/>
        <color indexed="8"/>
        <rFont val="Times New Roman"/>
        <family val="1"/>
      </rPr>
      <t xml:space="preserve"> N 223-ФЗ, в случаях, предусмотренных указанными федеральными законами.</t>
    </r>
  </si>
  <si>
    <r>
      <t xml:space="preserve">&lt;12&gt; Указывается сумма закупок товаров, работ, услуг, осуществляемых в соответствии с Федеральным </t>
    </r>
    <r>
      <rPr>
        <sz val="10"/>
        <rFont val="Times New Roman"/>
        <family val="1"/>
      </rPr>
      <t>законом</t>
    </r>
    <r>
      <rPr>
        <sz val="10"/>
        <color indexed="8"/>
        <rFont val="Times New Roman"/>
        <family val="1"/>
      </rPr>
      <t xml:space="preserve"> N 44-ФЗ и Федеральным </t>
    </r>
    <r>
      <rPr>
        <sz val="10"/>
        <rFont val="Times New Roman"/>
        <family val="1"/>
      </rPr>
      <t>законом</t>
    </r>
    <r>
      <rPr>
        <sz val="10"/>
        <color indexed="8"/>
        <rFont val="Times New Roman"/>
        <family val="1"/>
      </rPr>
      <t xml:space="preserve"> N 223-ФЗ.</t>
    </r>
  </si>
  <si>
    <r>
      <t xml:space="preserve">&lt;15&gt; Плановые показатели выплат на закупку товаров, работ, услуг по строке 26500 муниципального бюджетного учреждения должны быть не менее суммы показателей </t>
    </r>
    <r>
      <rPr>
        <sz val="10"/>
        <rFont val="Times New Roman"/>
        <family val="1"/>
      </rPr>
      <t>строк 26410</t>
    </r>
    <r>
      <rPr>
        <sz val="10"/>
        <color indexed="8"/>
        <rFont val="Times New Roman"/>
        <family val="1"/>
      </rPr>
      <t xml:space="preserve">, </t>
    </r>
    <r>
      <rPr>
        <sz val="10"/>
        <rFont val="Times New Roman"/>
        <family val="1"/>
      </rPr>
      <t>26420</t>
    </r>
    <r>
      <rPr>
        <sz val="10"/>
        <color indexed="8"/>
        <rFont val="Times New Roman"/>
        <family val="1"/>
      </rPr>
      <t xml:space="preserve">, </t>
    </r>
    <r>
      <rPr>
        <sz val="10"/>
        <rFont val="Times New Roman"/>
        <family val="1"/>
      </rPr>
      <t>26430</t>
    </r>
    <r>
      <rPr>
        <sz val="10"/>
        <color indexed="8"/>
        <rFont val="Times New Roman"/>
        <family val="1"/>
      </rPr>
      <t xml:space="preserve">, 26440 по соответствующей графе, муниципального автономного учреждения - не менее показателя строки </t>
    </r>
    <r>
      <rPr>
        <sz val="10"/>
        <rFont val="Times New Roman"/>
        <family val="1"/>
      </rPr>
      <t>26430</t>
    </r>
    <r>
      <rPr>
        <sz val="10"/>
        <color indexed="8"/>
        <rFont val="Times New Roman"/>
        <family val="1"/>
      </rPr>
      <t xml:space="preserve"> по соответствующей графе.</t>
    </r>
  </si>
  <si>
    <t>(наименование должности лица, утверждающего документ)
)</t>
  </si>
  <si>
    <t>финансово-хозяйственной деятельности на 20 20 г.</t>
  </si>
  <si>
    <t xml:space="preserve">        (на 20 20 г. и плановый период 2021 и 2022годов&lt;1&gt;)</t>
  </si>
  <si>
    <r>
      <t xml:space="preserve">Орган, осуществляющий функции и полномочия учредителя:   </t>
    </r>
    <r>
      <rPr>
        <u val="single"/>
        <sz val="14"/>
        <color indexed="8"/>
        <rFont val="Times New Roman"/>
        <family val="1"/>
      </rPr>
      <t>Управление образования администрации города Минусинска</t>
    </r>
  </si>
  <si>
    <t>на 2020 г.</t>
  </si>
  <si>
    <t>на 2021 г.</t>
  </si>
  <si>
    <t>на 2022 г.</t>
  </si>
  <si>
    <t>невыясненные поступления</t>
  </si>
  <si>
    <r>
      <t xml:space="preserve">    Исполнитель                    </t>
    </r>
    <r>
      <rPr>
        <u val="single"/>
        <sz val="12"/>
        <color indexed="8"/>
        <rFont val="Times New Roman"/>
        <family val="1"/>
      </rPr>
      <t>экономист</t>
    </r>
    <r>
      <rPr>
        <sz val="12"/>
        <color indexed="8"/>
        <rFont val="Times New Roman"/>
        <family val="1"/>
      </rPr>
      <t>____  _</t>
    </r>
    <r>
      <rPr>
        <u val="single"/>
        <sz val="12"/>
        <color indexed="8"/>
        <rFont val="Times New Roman"/>
        <family val="1"/>
      </rPr>
      <t>Денисова Е.М.</t>
    </r>
    <r>
      <rPr>
        <sz val="12"/>
        <color indexed="8"/>
        <rFont val="Times New Roman"/>
        <family val="1"/>
      </rPr>
      <t xml:space="preserve">                   </t>
    </r>
    <r>
      <rPr>
        <u val="single"/>
        <sz val="12"/>
        <color indexed="8"/>
        <rFont val="Times New Roman"/>
        <family val="1"/>
      </rPr>
      <t xml:space="preserve">   2-00-07</t>
    </r>
  </si>
  <si>
    <t>Учреждение: муниципальное автономное дошкольное образовательное учреждение "Детский сад № 23 "Улыбка"комбинированного вида"</t>
  </si>
  <si>
    <r>
      <t xml:space="preserve">Руководитель учреждения                            </t>
    </r>
    <r>
      <rPr>
        <u val="single"/>
        <sz val="12"/>
        <color indexed="8"/>
        <rFont val="Times New Roman"/>
        <family val="1"/>
      </rPr>
      <t xml:space="preserve">заведующий </t>
    </r>
    <r>
      <rPr>
        <sz val="12"/>
        <color indexed="8"/>
        <rFont val="Times New Roman"/>
        <family val="1"/>
      </rPr>
      <t xml:space="preserve"> _____________    </t>
    </r>
    <r>
      <rPr>
        <u val="single"/>
        <sz val="12"/>
        <color indexed="8"/>
        <rFont val="Times New Roman"/>
        <family val="1"/>
      </rPr>
      <t>Тиунова С.А.</t>
    </r>
    <r>
      <rPr>
        <sz val="12"/>
        <color indexed="8"/>
        <rFont val="Times New Roman"/>
        <family val="1"/>
      </rPr>
      <t>_</t>
    </r>
  </si>
  <si>
    <t>Заведующий МАДОУ "Детский сад № 23"</t>
  </si>
  <si>
    <t>Тиунова С.А.</t>
  </si>
  <si>
    <t>целевые субсиди</t>
  </si>
  <si>
    <t>иные выплаты населению</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</si>
  <si>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</si>
  <si>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</si>
  <si>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бюждетных и автономных учреждений)</t>
  </si>
  <si>
    <t>гранты, предоставляемые другим  организациям и физическим лицам</t>
  </si>
  <si>
    <t>платежи в целях обееспечения реализации соглашений с правительствами иностранных государств и международными организациями</t>
  </si>
  <si>
    <t>1.3.1</t>
  </si>
  <si>
    <t>в том числе с Федеральным законом №44-ФЗ</t>
  </si>
  <si>
    <t>из них &lt;10.1&gt;</t>
  </si>
  <si>
    <t>26310.1</t>
  </si>
  <si>
    <t>1.3.2</t>
  </si>
  <si>
    <t>в соответствии с Федеральным законом №223-ФЗ</t>
  </si>
  <si>
    <t>Код по бюджетной классификации  Российской Федерации &lt;10.1&gt;</t>
  </si>
  <si>
    <t>26430.1</t>
  </si>
  <si>
    <t>26451.1</t>
  </si>
  <si>
    <t>26452.1</t>
  </si>
  <si>
    <t>26422.1</t>
  </si>
  <si>
    <r>
      <t>&lt;9&gt; В разделе 2 «Сведения по выплатам на закупку товаров, работ, услуг» Плана детализируются показатели выплат по расходам на закупку товаров, работ, услуг, о</t>
    </r>
    <r>
      <rPr>
        <sz val="10"/>
        <color indexed="10"/>
        <rFont val="Times New Roman"/>
        <family val="1"/>
      </rPr>
      <t>траженные по соответствующим строкам р</t>
    </r>
    <r>
      <rPr>
        <sz val="10"/>
        <color indexed="8"/>
        <rFont val="Times New Roman"/>
        <family val="1"/>
      </rPr>
      <t>аздела 1 «Поступления и выплаты» Плана.</t>
    </r>
  </si>
  <si>
    <r>
      <t>&lt;10.1&gt;  в случаях, если</t>
    </r>
    <r>
      <rPr>
        <sz val="10"/>
        <color indexed="8"/>
        <rFont val="Times New Roman"/>
        <family val="1"/>
      </rPr>
      <t xml:space="preserve"> учреждению предоставляется субсидия на иные цели, субсидия на осуществление капитальных вложений или грант в форме с</t>
    </r>
    <r>
      <rPr>
        <sz val="10"/>
        <rFont val="Times New Roman"/>
        <family val="1"/>
      </rPr>
      <t>убсидии в со</t>
    </r>
    <r>
      <rPr>
        <sz val="10"/>
        <color indexed="8"/>
        <rFont val="Times New Roman"/>
        <family val="1"/>
      </rPr>
      <t>отв</t>
    </r>
    <r>
      <rPr>
        <sz val="10"/>
        <rFont val="Times New Roman"/>
        <family val="1"/>
      </rPr>
      <t>етств</t>
    </r>
    <r>
      <rPr>
        <sz val="10"/>
        <color indexed="8"/>
        <rFont val="Times New Roman"/>
        <family val="1"/>
      </rPr>
      <t xml:space="preserve">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2018г. № 204 "О национальных </t>
    </r>
    <r>
      <rPr>
        <sz val="10"/>
        <rFont val="Times New Roman"/>
        <family val="1"/>
      </rPr>
      <t>целях и страте</t>
    </r>
    <r>
      <rPr>
        <sz val="10"/>
        <color indexed="8"/>
        <rFont val="Times New Roman"/>
        <family val="1"/>
      </rPr>
      <t xml:space="preserve">гических задачах развития Российской Федерации на период до </t>
    </r>
    <r>
      <rPr>
        <sz val="10"/>
        <rFont val="Times New Roman"/>
        <family val="1"/>
      </rPr>
      <t>2024 года", ил</t>
    </r>
    <r>
      <rPr>
        <sz val="10"/>
        <color indexed="8"/>
        <rFont val="Times New Roman"/>
        <family val="1"/>
      </rPr>
      <t>и регионального проекта, обеспечивающего достижение целей,</t>
    </r>
    <r>
      <rPr>
        <sz val="10"/>
        <rFont val="Times New Roman"/>
        <family val="1"/>
      </rPr>
      <t xml:space="preserve"> показателе</t>
    </r>
    <r>
      <rPr>
        <sz val="10"/>
        <color indexed="8"/>
        <rFont val="Times New Roman"/>
        <family val="1"/>
      </rPr>
      <t>й и результатов федерального проекта (далее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</si>
  <si>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И.О.Р</t>
    </r>
    <r>
      <rPr>
        <b/>
        <u val="single"/>
        <sz val="10"/>
        <color indexed="8"/>
        <rFont val="Courier New"/>
        <family val="3"/>
      </rPr>
      <t>уководитель Управления образования администрации города Минусинска</t>
    </r>
    <r>
      <rPr>
        <b/>
        <sz val="10"/>
        <color indexed="8"/>
        <rFont val="Courier New"/>
        <family val="3"/>
      </rPr>
      <t>________________________________________________________________________ │</t>
    </r>
  </si>
  <si>
    <r>
      <t>│__________________    _________</t>
    </r>
    <r>
      <rPr>
        <b/>
        <u val="single"/>
        <sz val="10"/>
        <color indexed="8"/>
        <rFont val="Courier New"/>
        <family val="3"/>
      </rPr>
      <t>Л.М.Вилисова</t>
    </r>
    <r>
      <rPr>
        <b/>
        <sz val="10"/>
        <color indexed="8"/>
        <rFont val="Courier New"/>
        <family val="3"/>
      </rPr>
      <t>_________________________________________ │</t>
    </r>
  </si>
  <si>
    <t>от 16 ноября 2020г. &lt;2&gt;</t>
  </si>
  <si>
    <t>16 ноября 2020г.</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</si>
</sst>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58">
    <font>
      <sz val="11"/>
      <color theme="1"/>
      <name val="Calibri"/>
      <family val="2"/>
    </font>
    <font>
      <sz val="11"/>
      <color indexed="8"/>
      <name val="Calibri"/>
      <family val="2"/>
    </font>
    <font>
      <sz val="12"/>
      <color indexed="8"/>
      <name val="Times New Roman"/>
      <family val="1"/>
    </font>
    <font>
      <sz val="10"/>
      <color indexed="8"/>
      <name val="Times New Roman"/>
      <family val="1"/>
    </font>
    <font>
      <sz val="10"/>
      <name val="Times New Roman"/>
      <family val="1"/>
    </font>
    <font>
      <sz val="12"/>
      <color indexed="12"/>
      <name val="Times New Roman"/>
      <family val="1"/>
    </font>
    <font>
      <u val="single"/>
      <sz val="14"/>
      <color indexed="8"/>
      <name val="Times New Roman"/>
      <family val="1"/>
    </font>
    <font>
      <u val="single"/>
      <sz val="12"/>
      <color indexed="8"/>
      <name val="Times New Roman"/>
      <family val="1"/>
    </font>
    <font>
      <b/>
      <sz val="10"/>
      <color indexed="8"/>
      <name val="Courier New"/>
      <family val="3"/>
    </font>
    <font>
      <sz val="12"/>
      <name val="Times New Roman"/>
      <family val="1"/>
    </font>
    <font>
      <b/>
      <u val="single"/>
      <sz val="10"/>
      <color indexed="8"/>
      <name val="Courier New"/>
      <family val="3"/>
    </font>
    <font>
      <sz val="9"/>
      <name val="Tahoma"/>
      <family val="2"/>
    </font>
    <font>
      <b/>
      <sz val="9"/>
      <name val="Tahoma"/>
      <family val="2"/>
    </font>
    <font>
      <sz val="10"/>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2"/>
      <color theme="1"/>
      <name val="Times New Roman"/>
      <family val="1"/>
    </font>
    <font>
      <sz val="10"/>
      <color theme="1"/>
      <name val="Times New Roman"/>
      <family val="1"/>
    </font>
    <font>
      <b/>
      <sz val="10"/>
      <color theme="1"/>
      <name val="Courier New"/>
      <family val="3"/>
    </font>
    <font>
      <b/>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medium"/>
    </border>
    <border>
      <left style="medium"/>
      <right style="medium"/>
      <top style="medium"/>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medium"/>
      <right style="medium"/>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color indexed="63"/>
      </top>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150">
    <xf numFmtId="0" fontId="0" fillId="0" borderId="0" xfId="0" applyFont="1" applyAlignment="1">
      <alignment/>
    </xf>
    <xf numFmtId="0" fontId="52" fillId="0" borderId="0" xfId="0" applyFont="1" applyAlignment="1">
      <alignment horizontal="right"/>
    </xf>
    <xf numFmtId="0" fontId="52" fillId="0" borderId="0" xfId="0" applyFont="1" applyAlignment="1">
      <alignment horizontal="justify"/>
    </xf>
    <xf numFmtId="0" fontId="53" fillId="0" borderId="0" xfId="0" applyFont="1" applyAlignment="1">
      <alignment horizontal="justify"/>
    </xf>
    <xf numFmtId="0" fontId="52" fillId="0" borderId="0" xfId="0" applyFont="1" applyAlignment="1">
      <alignment/>
    </xf>
    <xf numFmtId="0" fontId="52" fillId="0" borderId="0" xfId="0" applyFont="1" applyAlignment="1">
      <alignment vertical="top" wrapText="1"/>
    </xf>
    <xf numFmtId="0" fontId="52" fillId="0" borderId="0" xfId="0" applyFont="1" applyAlignment="1">
      <alignment horizontal="justify" vertical="top" wrapText="1"/>
    </xf>
    <xf numFmtId="0" fontId="52" fillId="0" borderId="10" xfId="0" applyFont="1" applyBorder="1" applyAlignment="1">
      <alignment vertical="top" wrapText="1"/>
    </xf>
    <xf numFmtId="0" fontId="0" fillId="0" borderId="0" xfId="0" applyAlignment="1">
      <alignment wrapText="1"/>
    </xf>
    <xf numFmtId="0" fontId="52" fillId="0" borderId="0" xfId="0" applyFont="1" applyAlignment="1">
      <alignment/>
    </xf>
    <xf numFmtId="0" fontId="53" fillId="0" borderId="0" xfId="0" applyFont="1" applyAlignment="1">
      <alignment horizontal="center"/>
    </xf>
    <xf numFmtId="0" fontId="52" fillId="0" borderId="0" xfId="0" applyFont="1" applyBorder="1" applyAlignment="1">
      <alignment vertical="top" wrapText="1"/>
    </xf>
    <xf numFmtId="0" fontId="0" fillId="0" borderId="0" xfId="0" applyBorder="1" applyAlignment="1">
      <alignment/>
    </xf>
    <xf numFmtId="0" fontId="38" fillId="0" borderId="10" xfId="42" applyBorder="1" applyAlignment="1" applyProtection="1">
      <alignment horizontal="center" vertical="top" wrapText="1"/>
      <protection/>
    </xf>
    <xf numFmtId="0" fontId="52" fillId="0" borderId="0" xfId="0" applyFont="1" applyBorder="1" applyAlignment="1">
      <alignment horizontal="right" vertical="top" wrapText="1"/>
    </xf>
    <xf numFmtId="0" fontId="52" fillId="0" borderId="0" xfId="0" applyFont="1" applyBorder="1" applyAlignment="1">
      <alignment horizontal="right" vertical="top"/>
    </xf>
    <xf numFmtId="0" fontId="52" fillId="0" borderId="11" xfId="0" applyFont="1" applyBorder="1" applyAlignment="1">
      <alignment horizontal="center" vertical="top" wrapText="1"/>
    </xf>
    <xf numFmtId="0" fontId="53" fillId="0" borderId="12" xfId="0" applyFont="1" applyBorder="1" applyAlignment="1">
      <alignment horizontal="center" vertical="top" wrapText="1"/>
    </xf>
    <xf numFmtId="0" fontId="53" fillId="0" borderId="12" xfId="0" applyFont="1" applyBorder="1" applyAlignment="1">
      <alignment vertical="top" wrapText="1"/>
    </xf>
    <xf numFmtId="16" fontId="53" fillId="0" borderId="12" xfId="0" applyNumberFormat="1" applyFont="1" applyBorder="1" applyAlignment="1">
      <alignment horizontal="center" vertical="top" wrapText="1"/>
    </xf>
    <xf numFmtId="14" fontId="53" fillId="0" borderId="12" xfId="0" applyNumberFormat="1" applyFont="1" applyBorder="1" applyAlignment="1">
      <alignment horizontal="center" vertical="top" wrapText="1"/>
    </xf>
    <xf numFmtId="0" fontId="53" fillId="0" borderId="13" xfId="0" applyFont="1" applyBorder="1" applyAlignment="1">
      <alignment horizontal="center" vertical="top" wrapText="1"/>
    </xf>
    <xf numFmtId="0" fontId="53" fillId="0" borderId="14" xfId="0" applyFont="1" applyBorder="1" applyAlignment="1">
      <alignment horizontal="center" vertical="top" wrapText="1"/>
    </xf>
    <xf numFmtId="0" fontId="53" fillId="0" borderId="14" xfId="0" applyFont="1" applyBorder="1" applyAlignment="1">
      <alignment vertical="top" wrapText="1"/>
    </xf>
    <xf numFmtId="0" fontId="53" fillId="0" borderId="13" xfId="0" applyFont="1" applyBorder="1" applyAlignment="1">
      <alignment vertical="top" wrapText="1"/>
    </xf>
    <xf numFmtId="0" fontId="53" fillId="0" borderId="15" xfId="0" applyFont="1" applyBorder="1" applyAlignment="1">
      <alignment vertical="top" wrapText="1"/>
    </xf>
    <xf numFmtId="0" fontId="53" fillId="0" borderId="12" xfId="0" applyFont="1" applyBorder="1" applyAlignment="1">
      <alignment horizontal="center" vertical="top" wrapText="1"/>
    </xf>
    <xf numFmtId="0" fontId="52" fillId="0" borderId="0" xfId="0" applyFont="1" applyAlignment="1">
      <alignment vertical="top" wrapText="1"/>
    </xf>
    <xf numFmtId="0" fontId="52" fillId="0" borderId="10" xfId="0" applyFont="1" applyBorder="1" applyAlignment="1">
      <alignment vertical="top" wrapText="1"/>
    </xf>
    <xf numFmtId="0" fontId="53" fillId="0" borderId="12" xfId="0" applyFont="1" applyBorder="1" applyAlignment="1">
      <alignment horizontal="center" vertical="top" wrapText="1"/>
    </xf>
    <xf numFmtId="0" fontId="53" fillId="0" borderId="12" xfId="0" applyFont="1" applyBorder="1" applyAlignment="1">
      <alignment vertical="top" wrapText="1"/>
    </xf>
    <xf numFmtId="0" fontId="53" fillId="4" borderId="14" xfId="0" applyFont="1" applyFill="1" applyBorder="1" applyAlignment="1">
      <alignment vertical="top" wrapText="1"/>
    </xf>
    <xf numFmtId="0" fontId="53" fillId="4" borderId="12" xfId="0" applyFont="1" applyFill="1" applyBorder="1" applyAlignment="1">
      <alignment horizontal="center" vertical="top" wrapText="1"/>
    </xf>
    <xf numFmtId="0" fontId="53" fillId="4" borderId="12" xfId="0" applyFont="1" applyFill="1" applyBorder="1" applyAlignment="1">
      <alignment vertical="top" wrapText="1"/>
    </xf>
    <xf numFmtId="0" fontId="53" fillId="4" borderId="12" xfId="0" applyFont="1" applyFill="1" applyBorder="1" applyAlignment="1">
      <alignment vertical="top" wrapText="1"/>
    </xf>
    <xf numFmtId="0" fontId="53" fillId="4" borderId="13" xfId="0" applyFont="1" applyFill="1" applyBorder="1" applyAlignment="1">
      <alignment vertical="top" wrapText="1"/>
    </xf>
    <xf numFmtId="0" fontId="53" fillId="0" borderId="12" xfId="0" applyFont="1" applyBorder="1" applyAlignment="1">
      <alignment horizontal="center" vertical="top" wrapText="1"/>
    </xf>
    <xf numFmtId="14" fontId="52" fillId="0" borderId="10" xfId="0" applyNumberFormat="1" applyFont="1" applyBorder="1" applyAlignment="1">
      <alignment vertical="top" wrapText="1"/>
    </xf>
    <xf numFmtId="0" fontId="52" fillId="33" borderId="16" xfId="0" applyFont="1" applyFill="1" applyBorder="1" applyAlignment="1">
      <alignment vertical="top" wrapText="1"/>
    </xf>
    <xf numFmtId="0" fontId="52" fillId="33" borderId="10" xfId="0" applyFont="1" applyFill="1" applyBorder="1" applyAlignment="1">
      <alignment vertical="top" wrapText="1"/>
    </xf>
    <xf numFmtId="4" fontId="53" fillId="0" borderId="12" xfId="0" applyNumberFormat="1" applyFont="1" applyBorder="1" applyAlignment="1">
      <alignment horizontal="center" vertical="top" wrapText="1"/>
    </xf>
    <xf numFmtId="4" fontId="53" fillId="4" borderId="12" xfId="0" applyNumberFormat="1" applyFont="1" applyFill="1" applyBorder="1" applyAlignment="1">
      <alignment vertical="top" wrapText="1"/>
    </xf>
    <xf numFmtId="4" fontId="53" fillId="0" borderId="12" xfId="0" applyNumberFormat="1" applyFont="1" applyBorder="1" applyAlignment="1">
      <alignment vertical="top" wrapText="1"/>
    </xf>
    <xf numFmtId="4" fontId="53" fillId="0" borderId="17" xfId="0" applyNumberFormat="1" applyFont="1" applyBorder="1" applyAlignment="1">
      <alignment horizontal="center" wrapText="1"/>
    </xf>
    <xf numFmtId="4" fontId="53" fillId="0" borderId="12" xfId="0" applyNumberFormat="1" applyFont="1" applyBorder="1" applyAlignment="1">
      <alignment horizontal="center" wrapText="1"/>
    </xf>
    <xf numFmtId="4" fontId="53" fillId="0" borderId="12" xfId="0" applyNumberFormat="1" applyFont="1" applyBorder="1" applyAlignment="1">
      <alignment horizontal="center" vertical="center" wrapText="1"/>
    </xf>
    <xf numFmtId="4" fontId="53" fillId="4" borderId="12" xfId="0" applyNumberFormat="1" applyFont="1" applyFill="1" applyBorder="1" applyAlignment="1">
      <alignment horizontal="center" vertical="top" wrapText="1"/>
    </xf>
    <xf numFmtId="0" fontId="53" fillId="0" borderId="17" xfId="0" applyFont="1" applyBorder="1" applyAlignment="1">
      <alignment vertical="top" wrapText="1"/>
    </xf>
    <xf numFmtId="0" fontId="53" fillId="0" borderId="12" xfId="0" applyFont="1" applyBorder="1" applyAlignment="1">
      <alignment horizontal="center" vertical="top" wrapText="1"/>
    </xf>
    <xf numFmtId="0" fontId="53" fillId="0" borderId="12" xfId="0" applyFont="1" applyBorder="1" applyAlignment="1">
      <alignment vertical="top" wrapText="1"/>
    </xf>
    <xf numFmtId="4" fontId="53" fillId="0" borderId="12" xfId="0" applyNumberFormat="1" applyFont="1" applyBorder="1" applyAlignment="1">
      <alignment vertical="top" wrapText="1"/>
    </xf>
    <xf numFmtId="0" fontId="53" fillId="0" borderId="12" xfId="0" applyFont="1" applyBorder="1" applyAlignment="1">
      <alignment horizontal="center" wrapText="1"/>
    </xf>
    <xf numFmtId="0" fontId="53" fillId="34" borderId="12" xfId="0" applyFont="1" applyFill="1" applyBorder="1" applyAlignment="1">
      <alignment horizontal="center" vertical="top" wrapText="1"/>
    </xf>
    <xf numFmtId="0" fontId="53" fillId="34" borderId="14" xfId="0" applyFont="1" applyFill="1" applyBorder="1" applyAlignment="1">
      <alignment vertical="top" wrapText="1"/>
    </xf>
    <xf numFmtId="0" fontId="53" fillId="33" borderId="12" xfId="0" applyFont="1" applyFill="1" applyBorder="1" applyAlignment="1">
      <alignment vertical="top" wrapText="1"/>
    </xf>
    <xf numFmtId="4" fontId="53" fillId="33" borderId="12" xfId="0" applyNumberFormat="1" applyFont="1" applyFill="1" applyBorder="1" applyAlignment="1">
      <alignment vertical="top" wrapText="1"/>
    </xf>
    <xf numFmtId="0" fontId="53" fillId="7" borderId="14" xfId="0" applyFont="1" applyFill="1" applyBorder="1" applyAlignment="1">
      <alignment vertical="top" wrapText="1"/>
    </xf>
    <xf numFmtId="0" fontId="53" fillId="7" borderId="12" xfId="0" applyFont="1" applyFill="1" applyBorder="1" applyAlignment="1">
      <alignment horizontal="center" vertical="top" wrapText="1"/>
    </xf>
    <xf numFmtId="4" fontId="53" fillId="7" borderId="12" xfId="0" applyNumberFormat="1" applyFont="1" applyFill="1" applyBorder="1" applyAlignment="1">
      <alignment horizontal="center" vertical="top" wrapText="1"/>
    </xf>
    <xf numFmtId="0" fontId="53" fillId="7" borderId="12" xfId="0" applyFont="1" applyFill="1" applyBorder="1" applyAlignment="1">
      <alignment vertical="top" wrapText="1"/>
    </xf>
    <xf numFmtId="4" fontId="53" fillId="4" borderId="17" xfId="0" applyNumberFormat="1" applyFont="1" applyFill="1" applyBorder="1" applyAlignment="1">
      <alignment horizontal="center" wrapText="1"/>
    </xf>
    <xf numFmtId="0" fontId="0" fillId="7" borderId="0" xfId="0" applyFill="1" applyAlignment="1">
      <alignment/>
    </xf>
    <xf numFmtId="0" fontId="53" fillId="4" borderId="12" xfId="0" applyFont="1" applyFill="1" applyBorder="1" applyAlignment="1">
      <alignment horizontal="center" wrapText="1"/>
    </xf>
    <xf numFmtId="4" fontId="53" fillId="4" borderId="12" xfId="0" applyNumberFormat="1" applyFont="1" applyFill="1" applyBorder="1" applyAlignment="1">
      <alignment horizontal="center" wrapText="1"/>
    </xf>
    <xf numFmtId="0" fontId="53" fillId="6" borderId="14" xfId="0" applyFont="1" applyFill="1" applyBorder="1" applyAlignment="1">
      <alignment vertical="top" wrapText="1"/>
    </xf>
    <xf numFmtId="4" fontId="53" fillId="6" borderId="12" xfId="0" applyNumberFormat="1" applyFont="1" applyFill="1" applyBorder="1" applyAlignment="1">
      <alignment horizontal="center" vertical="top" wrapText="1"/>
    </xf>
    <xf numFmtId="0" fontId="0" fillId="6" borderId="0" xfId="0" applyFill="1" applyAlignment="1">
      <alignment/>
    </xf>
    <xf numFmtId="4" fontId="53" fillId="7" borderId="17" xfId="0" applyNumberFormat="1" applyFont="1" applyFill="1" applyBorder="1" applyAlignment="1">
      <alignment horizontal="center" wrapText="1"/>
    </xf>
    <xf numFmtId="4" fontId="53" fillId="7" borderId="12" xfId="0" applyNumberFormat="1" applyFont="1" applyFill="1" applyBorder="1" applyAlignment="1">
      <alignment horizontal="center" vertical="center" wrapText="1"/>
    </xf>
    <xf numFmtId="4" fontId="53" fillId="7" borderId="12" xfId="0" applyNumberFormat="1" applyFont="1" applyFill="1" applyBorder="1" applyAlignment="1">
      <alignment horizontal="center" wrapText="1"/>
    </xf>
    <xf numFmtId="0" fontId="53" fillId="34" borderId="12" xfId="0" applyFont="1" applyFill="1" applyBorder="1" applyAlignment="1">
      <alignment vertical="top" wrapText="1"/>
    </xf>
    <xf numFmtId="4" fontId="53" fillId="7" borderId="12" xfId="0" applyNumberFormat="1" applyFont="1" applyFill="1" applyBorder="1" applyAlignment="1">
      <alignment vertical="top" wrapText="1"/>
    </xf>
    <xf numFmtId="4" fontId="53" fillId="7" borderId="17" xfId="0" applyNumberFormat="1" applyFont="1" applyFill="1" applyBorder="1" applyAlignment="1">
      <alignment horizontal="center" wrapText="1"/>
    </xf>
    <xf numFmtId="43" fontId="53" fillId="33" borderId="12" xfId="60" applyFont="1" applyFill="1" applyBorder="1" applyAlignment="1">
      <alignment vertical="top" wrapText="1"/>
    </xf>
    <xf numFmtId="4" fontId="53" fillId="3" borderId="12" xfId="0" applyNumberFormat="1" applyFont="1" applyFill="1" applyBorder="1" applyAlignment="1">
      <alignment horizontal="center" vertical="top" wrapText="1"/>
    </xf>
    <xf numFmtId="4" fontId="53" fillId="0" borderId="12" xfId="0" applyNumberFormat="1" applyFont="1" applyBorder="1" applyAlignment="1">
      <alignment horizontal="center" vertical="top" wrapText="1"/>
    </xf>
    <xf numFmtId="4" fontId="53" fillId="34" borderId="12" xfId="0" applyNumberFormat="1" applyFont="1" applyFill="1" applyBorder="1" applyAlignment="1">
      <alignment horizontal="center" wrapText="1"/>
    </xf>
    <xf numFmtId="4" fontId="53" fillId="0" borderId="12" xfId="0" applyNumberFormat="1" applyFont="1" applyBorder="1" applyAlignment="1">
      <alignment horizontal="center" vertical="top" wrapText="1"/>
    </xf>
    <xf numFmtId="0" fontId="53" fillId="7" borderId="12" xfId="0" applyFont="1" applyFill="1" applyBorder="1" applyAlignment="1">
      <alignment horizontal="center" vertical="top" wrapText="1"/>
    </xf>
    <xf numFmtId="4" fontId="53" fillId="7" borderId="12" xfId="0" applyNumberFormat="1" applyFont="1" applyFill="1" applyBorder="1" applyAlignment="1">
      <alignment vertical="top" wrapText="1"/>
    </xf>
    <xf numFmtId="0" fontId="53" fillId="7" borderId="12" xfId="0" applyFont="1" applyFill="1" applyBorder="1" applyAlignment="1">
      <alignment vertical="top" wrapText="1"/>
    </xf>
    <xf numFmtId="4" fontId="53" fillId="0" borderId="12" xfId="0" applyNumberFormat="1" applyFont="1" applyBorder="1" applyAlignment="1">
      <alignment vertical="top" wrapText="1"/>
    </xf>
    <xf numFmtId="4" fontId="53" fillId="34" borderId="12" xfId="0" applyNumberFormat="1" applyFont="1" applyFill="1" applyBorder="1" applyAlignment="1">
      <alignment vertical="top" wrapText="1"/>
    </xf>
    <xf numFmtId="0" fontId="53" fillId="0" borderId="12" xfId="0" applyFont="1" applyBorder="1" applyAlignment="1">
      <alignment vertical="top" wrapText="1"/>
    </xf>
    <xf numFmtId="0" fontId="53" fillId="0" borderId="12" xfId="0" applyFont="1" applyBorder="1" applyAlignment="1">
      <alignment horizontal="center" vertical="top" wrapText="1"/>
    </xf>
    <xf numFmtId="0" fontId="53" fillId="4" borderId="12" xfId="0" applyFont="1" applyFill="1" applyBorder="1" applyAlignment="1">
      <alignment horizontal="center" vertical="top" wrapText="1"/>
    </xf>
    <xf numFmtId="0" fontId="53" fillId="0" borderId="18" xfId="0" applyFont="1" applyBorder="1" applyAlignment="1">
      <alignment horizontal="center" wrapText="1"/>
    </xf>
    <xf numFmtId="4" fontId="53" fillId="0" borderId="12" xfId="0" applyNumberFormat="1" applyFont="1" applyBorder="1" applyAlignment="1">
      <alignment horizontal="center" vertical="top" wrapText="1"/>
    </xf>
    <xf numFmtId="0" fontId="53" fillId="7" borderId="12" xfId="0" applyFont="1" applyFill="1" applyBorder="1" applyAlignment="1">
      <alignment horizontal="center" vertical="top" wrapText="1"/>
    </xf>
    <xf numFmtId="4" fontId="53" fillId="0" borderId="12" xfId="0" applyNumberFormat="1" applyFont="1" applyBorder="1" applyAlignment="1">
      <alignment vertical="top" wrapText="1"/>
    </xf>
    <xf numFmtId="4" fontId="53" fillId="34" borderId="12" xfId="0" applyNumberFormat="1" applyFont="1" applyFill="1" applyBorder="1" applyAlignment="1">
      <alignment vertical="top" wrapText="1"/>
    </xf>
    <xf numFmtId="14" fontId="53" fillId="0" borderId="12" xfId="0" applyNumberFormat="1" applyFont="1" applyBorder="1" applyAlignment="1">
      <alignment horizontal="center" vertical="top" wrapText="1"/>
    </xf>
    <xf numFmtId="0" fontId="53" fillId="0" borderId="18" xfId="0" applyFont="1" applyBorder="1" applyAlignment="1">
      <alignment vertical="top" wrapText="1"/>
    </xf>
    <xf numFmtId="0" fontId="53" fillId="0" borderId="19" xfId="0" applyFont="1" applyBorder="1" applyAlignment="1">
      <alignment vertical="top" wrapText="1"/>
    </xf>
    <xf numFmtId="0" fontId="53" fillId="33" borderId="14" xfId="0" applyFont="1" applyFill="1" applyBorder="1" applyAlignment="1">
      <alignment vertical="top" wrapText="1"/>
    </xf>
    <xf numFmtId="0" fontId="53" fillId="33" borderId="12" xfId="0" applyFont="1" applyFill="1" applyBorder="1" applyAlignment="1">
      <alignment horizontal="center" vertical="top" wrapText="1"/>
    </xf>
    <xf numFmtId="49" fontId="53" fillId="0" borderId="12" xfId="0" applyNumberFormat="1" applyFont="1" applyBorder="1" applyAlignment="1">
      <alignment horizontal="center" vertical="top" wrapText="1"/>
    </xf>
    <xf numFmtId="4" fontId="53" fillId="0" borderId="12" xfId="0" applyNumberFormat="1" applyFont="1" applyBorder="1" applyAlignment="1">
      <alignment horizontal="center" vertical="top" wrapText="1"/>
    </xf>
    <xf numFmtId="4" fontId="53" fillId="7" borderId="17" xfId="0" applyNumberFormat="1" applyFont="1" applyFill="1" applyBorder="1" applyAlignment="1">
      <alignment horizontal="center" wrapText="1"/>
    </xf>
    <xf numFmtId="0" fontId="52" fillId="0" borderId="0" xfId="0" applyFont="1" applyAlignment="1">
      <alignment horizontal="center"/>
    </xf>
    <xf numFmtId="0" fontId="52" fillId="0" borderId="0" xfId="0" applyFont="1" applyAlignment="1">
      <alignment horizontal="left" vertical="top" wrapText="1"/>
    </xf>
    <xf numFmtId="0" fontId="53" fillId="0" borderId="0" xfId="0" applyFont="1" applyAlignment="1">
      <alignment horizontal="center" wrapText="1"/>
    </xf>
    <xf numFmtId="0" fontId="52" fillId="0" borderId="0" xfId="0" applyFont="1" applyAlignment="1">
      <alignment vertical="top" wrapText="1"/>
    </xf>
    <xf numFmtId="0" fontId="52" fillId="33" borderId="20" xfId="0" applyFont="1" applyFill="1" applyBorder="1" applyAlignment="1">
      <alignment vertical="top" wrapText="1"/>
    </xf>
    <xf numFmtId="0" fontId="52" fillId="33" borderId="10" xfId="0" applyFont="1" applyFill="1" applyBorder="1" applyAlignment="1">
      <alignment vertical="top" wrapText="1"/>
    </xf>
    <xf numFmtId="0" fontId="53" fillId="0" borderId="0" xfId="0" applyFont="1" applyAlignment="1">
      <alignment horizontal="center" vertical="center" wrapText="1"/>
    </xf>
    <xf numFmtId="0" fontId="53" fillId="0" borderId="0" xfId="0" applyFont="1" applyAlignment="1">
      <alignment horizontal="center" vertical="center"/>
    </xf>
    <xf numFmtId="0" fontId="53" fillId="0" borderId="21" xfId="0" applyFont="1" applyBorder="1" applyAlignment="1">
      <alignment horizontal="center" vertical="top" wrapText="1"/>
    </xf>
    <xf numFmtId="0" fontId="53" fillId="0" borderId="14" xfId="0" applyFont="1" applyBorder="1" applyAlignment="1">
      <alignment horizontal="center" vertical="top" wrapText="1"/>
    </xf>
    <xf numFmtId="0" fontId="53" fillId="0" borderId="22" xfId="0" applyFont="1" applyBorder="1" applyAlignment="1">
      <alignment horizontal="center" vertical="top" wrapText="1"/>
    </xf>
    <xf numFmtId="0" fontId="53" fillId="0" borderId="12" xfId="0" applyFont="1" applyBorder="1" applyAlignment="1">
      <alignment horizontal="center" vertical="top" wrapText="1"/>
    </xf>
    <xf numFmtId="0" fontId="53" fillId="0" borderId="23" xfId="0" applyFont="1" applyBorder="1" applyAlignment="1">
      <alignment horizontal="center" vertical="top" wrapText="1"/>
    </xf>
    <xf numFmtId="0" fontId="53" fillId="0" borderId="13" xfId="0" applyFont="1" applyBorder="1" applyAlignment="1">
      <alignment horizontal="center" vertical="top" wrapText="1"/>
    </xf>
    <xf numFmtId="0" fontId="53" fillId="7" borderId="12" xfId="0" applyFont="1" applyFill="1" applyBorder="1" applyAlignment="1">
      <alignment horizontal="center" vertical="top" wrapText="1"/>
    </xf>
    <xf numFmtId="0" fontId="53" fillId="0" borderId="12" xfId="0" applyFont="1" applyBorder="1" applyAlignment="1">
      <alignment vertical="top" wrapText="1"/>
    </xf>
    <xf numFmtId="4" fontId="53" fillId="7" borderId="17" xfId="0" applyNumberFormat="1" applyFont="1" applyFill="1" applyBorder="1" applyAlignment="1">
      <alignment horizontal="center" wrapText="1"/>
    </xf>
    <xf numFmtId="4" fontId="53" fillId="7" borderId="18" xfId="0" applyNumberFormat="1" applyFont="1" applyFill="1" applyBorder="1" applyAlignment="1">
      <alignment horizontal="center" wrapText="1"/>
    </xf>
    <xf numFmtId="4" fontId="53" fillId="0" borderId="17" xfId="0" applyNumberFormat="1" applyFont="1" applyBorder="1" applyAlignment="1">
      <alignment horizontal="center" vertical="top" wrapText="1"/>
    </xf>
    <xf numFmtId="4" fontId="53" fillId="0" borderId="18" xfId="0" applyNumberFormat="1" applyFont="1" applyBorder="1" applyAlignment="1">
      <alignment horizontal="center" vertical="top" wrapText="1"/>
    </xf>
    <xf numFmtId="4" fontId="53" fillId="0" borderId="17" xfId="0" applyNumberFormat="1" applyFont="1" applyBorder="1" applyAlignment="1">
      <alignment horizontal="center" wrapText="1"/>
    </xf>
    <xf numFmtId="4" fontId="53" fillId="0" borderId="18" xfId="0" applyNumberFormat="1" applyFont="1" applyBorder="1" applyAlignment="1">
      <alignment horizontal="center" wrapText="1"/>
    </xf>
    <xf numFmtId="4" fontId="53" fillId="0" borderId="12" xfId="0" applyNumberFormat="1" applyFont="1" applyBorder="1" applyAlignment="1">
      <alignment horizontal="center" vertical="top" wrapText="1"/>
    </xf>
    <xf numFmtId="0" fontId="53" fillId="6" borderId="12" xfId="0" applyFont="1" applyFill="1" applyBorder="1" applyAlignment="1">
      <alignment horizontal="center" vertical="top" wrapText="1"/>
    </xf>
    <xf numFmtId="0" fontId="53" fillId="0" borderId="17" xfId="0" applyFont="1" applyBorder="1" applyAlignment="1">
      <alignment horizontal="center" wrapText="1"/>
    </xf>
    <xf numFmtId="0" fontId="53" fillId="0" borderId="18" xfId="0" applyFont="1" applyBorder="1" applyAlignment="1">
      <alignment horizontal="center" wrapText="1"/>
    </xf>
    <xf numFmtId="0" fontId="53" fillId="4" borderId="12" xfId="0" applyFont="1" applyFill="1" applyBorder="1" applyAlignment="1">
      <alignment horizontal="center" vertical="top" wrapText="1"/>
    </xf>
    <xf numFmtId="0" fontId="53" fillId="0" borderId="12" xfId="0" applyFont="1" applyBorder="1" applyAlignment="1">
      <alignment horizontal="center" wrapText="1"/>
    </xf>
    <xf numFmtId="0" fontId="53" fillId="4" borderId="12" xfId="0" applyFont="1" applyFill="1" applyBorder="1" applyAlignment="1">
      <alignment vertical="top" wrapText="1"/>
    </xf>
    <xf numFmtId="0" fontId="53" fillId="0" borderId="24" xfId="0" applyFont="1" applyBorder="1" applyAlignment="1">
      <alignment horizontal="center" vertical="top" wrapText="1"/>
    </xf>
    <xf numFmtId="0" fontId="53" fillId="0" borderId="24" xfId="0" applyFont="1" applyBorder="1" applyAlignment="1">
      <alignment vertical="top" wrapText="1"/>
    </xf>
    <xf numFmtId="0" fontId="54" fillId="0" borderId="0" xfId="0" applyFont="1" applyAlignment="1">
      <alignment horizontal="left" vertical="top" wrapText="1"/>
    </xf>
    <xf numFmtId="0" fontId="54" fillId="0" borderId="0" xfId="0" applyFont="1" applyAlignment="1">
      <alignment horizontal="left"/>
    </xf>
    <xf numFmtId="0" fontId="54" fillId="0" borderId="0" xfId="0" applyFont="1" applyAlignment="1">
      <alignment horizontal="left" vertical="top"/>
    </xf>
    <xf numFmtId="0" fontId="53" fillId="0" borderId="25" xfId="0" applyFont="1" applyBorder="1" applyAlignment="1">
      <alignment horizontal="center" vertical="top" wrapText="1"/>
    </xf>
    <xf numFmtId="0" fontId="53" fillId="0" borderId="26" xfId="0" applyFont="1" applyBorder="1" applyAlignment="1">
      <alignment horizontal="center" vertical="top" wrapText="1"/>
    </xf>
    <xf numFmtId="0" fontId="53" fillId="33" borderId="17" xfId="0" applyFont="1" applyFill="1" applyBorder="1" applyAlignment="1">
      <alignment horizontal="center" vertical="top" wrapText="1"/>
    </xf>
    <xf numFmtId="0" fontId="53" fillId="33" borderId="27" xfId="0" applyFont="1" applyFill="1" applyBorder="1" applyAlignment="1">
      <alignment horizontal="center" vertical="top" wrapText="1"/>
    </xf>
    <xf numFmtId="0" fontId="53" fillId="33" borderId="18" xfId="0" applyFont="1" applyFill="1" applyBorder="1" applyAlignment="1">
      <alignment horizontal="center" vertical="top" wrapText="1"/>
    </xf>
    <xf numFmtId="4" fontId="53" fillId="7" borderId="12" xfId="0" applyNumberFormat="1" applyFont="1" applyFill="1" applyBorder="1" applyAlignment="1">
      <alignment vertical="top" wrapText="1"/>
    </xf>
    <xf numFmtId="0" fontId="53" fillId="7" borderId="12" xfId="0" applyFont="1" applyFill="1" applyBorder="1" applyAlignment="1">
      <alignment vertical="top" wrapText="1"/>
    </xf>
    <xf numFmtId="16" fontId="53" fillId="0" borderId="12" xfId="0" applyNumberFormat="1" applyFont="1" applyBorder="1" applyAlignment="1">
      <alignment horizontal="center" vertical="top" wrapText="1"/>
    </xf>
    <xf numFmtId="4" fontId="53" fillId="0" borderId="12" xfId="0" applyNumberFormat="1" applyFont="1" applyBorder="1" applyAlignment="1">
      <alignment vertical="top" wrapText="1"/>
    </xf>
    <xf numFmtId="4" fontId="53" fillId="34" borderId="12" xfId="0" applyNumberFormat="1" applyFont="1" applyFill="1" applyBorder="1" applyAlignment="1">
      <alignment vertical="top" wrapText="1"/>
    </xf>
    <xf numFmtId="4" fontId="9" fillId="0" borderId="12" xfId="0" applyNumberFormat="1" applyFont="1" applyBorder="1" applyAlignment="1">
      <alignment vertical="top" wrapText="1"/>
    </xf>
    <xf numFmtId="14" fontId="53" fillId="0" borderId="12" xfId="0" applyNumberFormat="1" applyFont="1" applyBorder="1" applyAlignment="1">
      <alignment horizontal="center" vertical="top" wrapText="1"/>
    </xf>
    <xf numFmtId="0" fontId="53" fillId="0" borderId="0" xfId="0" applyFont="1" applyAlignment="1">
      <alignment horizontal="left"/>
    </xf>
    <xf numFmtId="0" fontId="55" fillId="0" borderId="0" xfId="0" applyFont="1" applyAlignment="1">
      <alignment horizontal="left"/>
    </xf>
    <xf numFmtId="0" fontId="56" fillId="0" borderId="0" xfId="0" applyFont="1" applyAlignment="1">
      <alignment horizontal="center"/>
    </xf>
    <xf numFmtId="0" fontId="53" fillId="0" borderId="0" xfId="0" applyFont="1" applyAlignment="1">
      <alignment horizontal="center"/>
    </xf>
    <xf numFmtId="0" fontId="54" fillId="33" borderId="0" xfId="0" applyFont="1" applyFill="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7AB80D5B2F2B6DE7E2621A1D68016DFA9290D401F5FA945F6AF0C968F0656C59FB33EFC8E15F19124CA24B47EA28DC5793B6F33891049F22m808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179850A0EF96663A186F04DD468DDB446E8E4B04C08DD8A51A50169749D1F7DC3C280BF7F9D0839DE91B858108L9j8J" TargetMode="External" /><Relationship Id="rId2" Type="http://schemas.openxmlformats.org/officeDocument/2006/relationships/hyperlink" Target="consultantplus://offline/ref=179850A0EF96663A186F04DD468DDB446E8F4F02C487D8A51A50169749D1F7DC2E2853F9FAD79B96B454C3D404930D74DCE0B1FF67AAL6j8J" TargetMode="External" /><Relationship Id="rId3" Type="http://schemas.openxmlformats.org/officeDocument/2006/relationships/hyperlink" Target="consultantplus://offline/ref=179850A0EF96663A186F04DD468DDB446E8E4B04C08DD8A51A50169749D1F7DC3C280BF7F9D0839DE91B858108L9j8J" TargetMode="External" /><Relationship Id="rId4" Type="http://schemas.openxmlformats.org/officeDocument/2006/relationships/hyperlink" Target="consultantplus://offline/ref=179850A0EF96663A186F04DD468DDB446E8E4B04C08DD8A51A50169749D1F7DC3C280BF7F9D0839DE91B858108L9j8J" TargetMode="External" /><Relationship Id="rId5" Type="http://schemas.openxmlformats.org/officeDocument/2006/relationships/hyperlink" Target="consultantplus://offline/ref=179850A0EF96663A186F04DD468DDB446E8E4B06C586D8A51A50169749D1F7DC3C280BF7F9D0839DE91B858108L9j8J" TargetMode="External" /><Relationship Id="rId6" Type="http://schemas.openxmlformats.org/officeDocument/2006/relationships/hyperlink" Target="consultantplus://offline/ref=179850A0EF96663A186F04DD468DDB446E8E4B06C586D8A51A50169749D1F7DC3C280BF7F9D0839DE91B858108L9j8J" TargetMode="External" /><Relationship Id="rId7" Type="http://schemas.openxmlformats.org/officeDocument/2006/relationships/hyperlink" Target="consultantplus://offline/ref=179850A0EF96663A186F1AD050E1844B6E87110BC486D2F0440210C01681F1896E6855AEB897909CE00583810E9A5A3B98BCA2FF64B5612650180869LAj3J" TargetMode="External" /><Relationship Id="rId8" Type="http://schemas.openxmlformats.org/officeDocument/2006/relationships/hyperlink" Target="consultantplus://offline/ref=179850A0EF96663A186F04DD468DDB446E8E4B04C08DD8A51A50169749D1F7DC3C280BF7F9D0839DE91B858108L9j8J" TargetMode="External" /><Relationship Id="rId9" Type="http://schemas.openxmlformats.org/officeDocument/2006/relationships/comments" Target="../comments3.xml" /><Relationship Id="rId10" Type="http://schemas.openxmlformats.org/officeDocument/2006/relationships/vmlDrawing" Target="../drawings/vmlDrawing2.vml" /><Relationship Id="rId1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AR846"/>
  <sheetViews>
    <sheetView zoomScalePageLayoutView="0" workbookViewId="0" topLeftCell="A19">
      <selection activeCell="A29" sqref="A29"/>
    </sheetView>
  </sheetViews>
  <sheetFormatPr defaultColWidth="9.140625" defaultRowHeight="15"/>
  <cols>
    <col min="1" max="1" width="42.57421875" style="0" customWidth="1"/>
    <col min="3" max="3" width="12.140625" style="0" customWidth="1"/>
    <col min="4" max="4" width="12.8515625" style="0" customWidth="1"/>
    <col min="5" max="5" width="11.8515625" style="0" customWidth="1"/>
    <col min="6" max="6" width="11.7109375" style="0" customWidth="1"/>
    <col min="7" max="7" width="12.28125" style="0" customWidth="1"/>
    <col min="8" max="8" width="13.00390625" style="0" customWidth="1"/>
    <col min="9" max="9" width="12.00390625" style="0" customWidth="1"/>
    <col min="10" max="10" width="11.57421875" style="0" customWidth="1"/>
    <col min="11" max="11" width="15.00390625" style="0" customWidth="1"/>
  </cols>
  <sheetData>
    <row r="1" ht="18">
      <c r="K1" s="1" t="s">
        <v>0</v>
      </c>
    </row>
    <row r="2" ht="18">
      <c r="K2" s="1" t="s">
        <v>1</v>
      </c>
    </row>
    <row r="3" ht="18">
      <c r="K3" s="1" t="s">
        <v>2</v>
      </c>
    </row>
    <row r="4" ht="18">
      <c r="K4" s="1" t="s">
        <v>3</v>
      </c>
    </row>
    <row r="5" ht="18">
      <c r="K5" s="1" t="s">
        <v>4</v>
      </c>
    </row>
    <row r="6" spans="9:11" ht="18">
      <c r="I6" s="99" t="s">
        <v>5</v>
      </c>
      <c r="J6" s="99"/>
      <c r="K6" s="99"/>
    </row>
    <row r="7" spans="8:12" ht="18">
      <c r="H7" s="99" t="s">
        <v>171</v>
      </c>
      <c r="I7" s="99"/>
      <c r="J7" s="99"/>
      <c r="K7" s="99"/>
      <c r="L7" s="9"/>
    </row>
    <row r="8" spans="9:11" ht="36.75" customHeight="1">
      <c r="I8" s="105" t="s">
        <v>160</v>
      </c>
      <c r="J8" s="106"/>
      <c r="K8" s="106"/>
    </row>
    <row r="9" spans="9:11" ht="18">
      <c r="I9" s="99" t="s">
        <v>6</v>
      </c>
      <c r="J9" s="99"/>
      <c r="K9" s="99"/>
    </row>
    <row r="10" spans="9:11" ht="15">
      <c r="I10" s="101"/>
      <c r="J10" s="101"/>
      <c r="K10" s="101"/>
    </row>
    <row r="11" spans="9:11" ht="18">
      <c r="I11" s="2" t="s">
        <v>100</v>
      </c>
      <c r="J11" s="99" t="s">
        <v>172</v>
      </c>
      <c r="K11" s="99"/>
    </row>
    <row r="12" spans="9:11" ht="15">
      <c r="I12" s="10" t="s">
        <v>101</v>
      </c>
      <c r="J12" s="101" t="s">
        <v>7</v>
      </c>
      <c r="K12" s="101"/>
    </row>
    <row r="13" spans="9:11" ht="18">
      <c r="I13" s="99" t="s">
        <v>196</v>
      </c>
      <c r="J13" s="99"/>
      <c r="K13" s="99"/>
    </row>
    <row r="14" ht="18">
      <c r="A14" s="2"/>
    </row>
    <row r="15" spans="1:11" ht="18">
      <c r="A15" s="99" t="s">
        <v>8</v>
      </c>
      <c r="B15" s="99"/>
      <c r="C15" s="99"/>
      <c r="D15" s="99"/>
      <c r="E15" s="99"/>
      <c r="F15" s="99"/>
      <c r="G15" s="99"/>
      <c r="H15" s="99"/>
      <c r="I15" s="99"/>
      <c r="J15" s="99"/>
      <c r="K15" s="99"/>
    </row>
    <row r="16" spans="1:11" ht="18">
      <c r="A16" s="99" t="s">
        <v>161</v>
      </c>
      <c r="B16" s="99"/>
      <c r="C16" s="99"/>
      <c r="D16" s="99"/>
      <c r="E16" s="99"/>
      <c r="F16" s="99"/>
      <c r="G16" s="99"/>
      <c r="H16" s="99"/>
      <c r="I16" s="99"/>
      <c r="J16" s="99"/>
      <c r="K16" s="99"/>
    </row>
    <row r="17" spans="1:11" ht="18">
      <c r="A17" s="99" t="s">
        <v>162</v>
      </c>
      <c r="B17" s="99"/>
      <c r="C17" s="99"/>
      <c r="D17" s="99"/>
      <c r="E17" s="99"/>
      <c r="F17" s="99"/>
      <c r="G17" s="99"/>
      <c r="H17" s="99"/>
      <c r="I17" s="99"/>
      <c r="J17" s="99"/>
      <c r="K17" s="99"/>
    </row>
    <row r="18" spans="1:11" ht="18">
      <c r="A18" s="99" t="s">
        <v>195</v>
      </c>
      <c r="B18" s="99"/>
      <c r="C18" s="99"/>
      <c r="D18" s="99"/>
      <c r="E18" s="99"/>
      <c r="F18" s="99"/>
      <c r="G18" s="99"/>
      <c r="H18" s="99"/>
      <c r="I18" s="99"/>
      <c r="J18" s="99"/>
      <c r="K18" s="99"/>
    </row>
    <row r="19" ht="18" thickBot="1">
      <c r="A19" s="2"/>
    </row>
    <row r="20" spans="1:11" ht="18" thickBot="1">
      <c r="A20" s="102"/>
      <c r="B20" s="11"/>
      <c r="C20" s="12"/>
      <c r="K20" s="16" t="s">
        <v>9</v>
      </c>
    </row>
    <row r="21" spans="1:11" ht="18" thickBot="1">
      <c r="A21" s="102"/>
      <c r="J21" s="14" t="s">
        <v>10</v>
      </c>
      <c r="K21" s="37">
        <v>44151</v>
      </c>
    </row>
    <row r="22" spans="1:11" ht="18" thickBot="1">
      <c r="A22" s="6"/>
      <c r="J22" s="15" t="s">
        <v>11</v>
      </c>
      <c r="K22" s="38"/>
    </row>
    <row r="23" spans="1:11" ht="36" customHeight="1">
      <c r="A23" s="100" t="s">
        <v>163</v>
      </c>
      <c r="B23" s="100"/>
      <c r="C23" s="100"/>
      <c r="D23" s="100"/>
      <c r="E23" s="100"/>
      <c r="F23" s="100"/>
      <c r="G23" s="100"/>
      <c r="H23" s="100"/>
      <c r="I23" s="100"/>
      <c r="J23" s="14"/>
      <c r="K23" s="103"/>
    </row>
    <row r="24" spans="1:11" ht="18" thickBot="1">
      <c r="A24" s="5"/>
      <c r="J24" s="15" t="s">
        <v>12</v>
      </c>
      <c r="K24" s="104"/>
    </row>
    <row r="25" spans="1:11" ht="18" thickBot="1">
      <c r="A25" s="102"/>
      <c r="I25" s="11"/>
      <c r="J25" s="15" t="s">
        <v>11</v>
      </c>
      <c r="K25" s="39"/>
    </row>
    <row r="26" spans="1:11" ht="18" thickBot="1">
      <c r="A26" s="102"/>
      <c r="J26" s="14" t="s">
        <v>13</v>
      </c>
      <c r="K26" s="28">
        <v>2455012719</v>
      </c>
    </row>
    <row r="27" spans="1:11" ht="47.25" customHeight="1" thickBot="1">
      <c r="A27" s="100" t="s">
        <v>169</v>
      </c>
      <c r="B27" s="100"/>
      <c r="C27" s="100"/>
      <c r="D27" s="100"/>
      <c r="E27" s="100"/>
      <c r="F27" s="100"/>
      <c r="G27" s="100"/>
      <c r="H27" s="100"/>
      <c r="J27" s="14" t="s">
        <v>14</v>
      </c>
      <c r="K27" s="7">
        <v>245501001</v>
      </c>
    </row>
    <row r="28" spans="1:11" ht="19.5" customHeight="1" thickBot="1">
      <c r="A28" s="27" t="s">
        <v>15</v>
      </c>
      <c r="J28" s="14" t="s">
        <v>16</v>
      </c>
      <c r="K28" s="13">
        <v>383</v>
      </c>
    </row>
    <row r="29" ht="18">
      <c r="A29" s="2"/>
    </row>
    <row r="846" ht="15"/>
  </sheetData>
  <sheetProtection/>
  <mergeCells count="17">
    <mergeCell ref="A25:A26"/>
    <mergeCell ref="A16:K16"/>
    <mergeCell ref="A15:K15"/>
    <mergeCell ref="A23:I23"/>
    <mergeCell ref="J12:K12"/>
    <mergeCell ref="I8:K8"/>
    <mergeCell ref="I13:K13"/>
    <mergeCell ref="H7:K7"/>
    <mergeCell ref="I6:K6"/>
    <mergeCell ref="A27:H27"/>
    <mergeCell ref="A17:K17"/>
    <mergeCell ref="A18:K18"/>
    <mergeCell ref="I9:K9"/>
    <mergeCell ref="I10:K10"/>
    <mergeCell ref="J11:K11"/>
    <mergeCell ref="A20:A21"/>
    <mergeCell ref="K23:K24"/>
  </mergeCells>
  <hyperlinks>
    <hyperlink ref="A17" location="Par846" display="Par846"/>
    <hyperlink ref="A18" location="Par846" display="Par846"/>
    <hyperlink ref="K28" r:id="rId1" display="consultantplus://offline/ref=7AB80D5B2F2B6DE7E2621A1D68016DFA9290D401F5FA945F6AF0C968F0656C59FB33EFC8E15F19124CA24B47EA28DC5793B6F33891049F22m808H"/>
  </hyperlinks>
  <printOptions/>
  <pageMargins left="0.7086614173228347" right="0.5118110236220472" top="0.35433070866141736" bottom="0.35433070866141736" header="0.31496062992125984" footer="0.31496062992125984"/>
  <pageSetup fitToHeight="1" fitToWidth="1" horizontalDpi="180" verticalDpi="180" orientation="portrait" paperSize="9" scale="54" r:id="rId2"/>
</worksheet>
</file>

<file path=xl/worksheets/sheet2.xml><?xml version="1.0" encoding="utf-8"?>
<worksheet xmlns="http://schemas.openxmlformats.org/spreadsheetml/2006/main" xmlns:r="http://schemas.openxmlformats.org/officeDocument/2006/relationships">
  <sheetPr>
    <pageSetUpPr fitToPage="1"/>
  </sheetPr>
  <dimension ref="A2:PAR850"/>
  <sheetViews>
    <sheetView tabSelected="1" zoomScale="75" zoomScaleNormal="75" zoomScalePageLayoutView="0" workbookViewId="0" topLeftCell="A3">
      <selection activeCell="D21" sqref="D21"/>
    </sheetView>
  </sheetViews>
  <sheetFormatPr defaultColWidth="9.140625" defaultRowHeight="15"/>
  <cols>
    <col min="1" max="1" width="42.57421875" style="0" customWidth="1"/>
    <col min="3" max="3" width="12.140625" style="0" customWidth="1"/>
    <col min="4" max="4" width="13.8515625" style="0" customWidth="1"/>
    <col min="5" max="5" width="13.28125" style="0" customWidth="1"/>
    <col min="6" max="6" width="13.7109375" style="0" customWidth="1"/>
    <col min="7" max="7" width="13.421875" style="0" customWidth="1"/>
    <col min="8" max="8" width="14.28125" style="0" customWidth="1"/>
    <col min="9" max="9" width="13.7109375" style="0" customWidth="1"/>
    <col min="10" max="10" width="13.8515625" style="0" customWidth="1"/>
    <col min="11" max="11" width="11.57421875" style="0" customWidth="1"/>
  </cols>
  <sheetData>
    <row r="2" spans="1:11" ht="18.75">
      <c r="A2" s="99" t="s">
        <v>17</v>
      </c>
      <c r="B2" s="99"/>
      <c r="C2" s="99"/>
      <c r="D2" s="99"/>
      <c r="E2" s="99"/>
      <c r="F2" s="99"/>
      <c r="G2" s="99"/>
      <c r="H2" s="99"/>
      <c r="I2" s="99"/>
      <c r="J2" s="99"/>
      <c r="K2" s="99"/>
    </row>
    <row r="3" ht="19.5" thickBot="1">
      <c r="A3" s="4"/>
    </row>
    <row r="4" spans="1:11" ht="15.75">
      <c r="A4" s="107" t="s">
        <v>18</v>
      </c>
      <c r="B4" s="109" t="s">
        <v>19</v>
      </c>
      <c r="C4" s="109" t="s">
        <v>20</v>
      </c>
      <c r="D4" s="109" t="s">
        <v>21</v>
      </c>
      <c r="E4" s="109"/>
      <c r="F4" s="109"/>
      <c r="G4" s="109"/>
      <c r="H4" s="109"/>
      <c r="I4" s="109"/>
      <c r="J4" s="109"/>
      <c r="K4" s="111"/>
    </row>
    <row r="5" spans="1:11" ht="19.5" customHeight="1">
      <c r="A5" s="108"/>
      <c r="B5" s="110"/>
      <c r="C5" s="110"/>
      <c r="D5" s="110" t="s">
        <v>164</v>
      </c>
      <c r="E5" s="110"/>
      <c r="F5" s="110" t="s">
        <v>165</v>
      </c>
      <c r="G5" s="110"/>
      <c r="H5" s="110" t="s">
        <v>166</v>
      </c>
      <c r="I5" s="110"/>
      <c r="J5" s="110" t="s">
        <v>22</v>
      </c>
      <c r="K5" s="112"/>
    </row>
    <row r="6" spans="1:11" ht="33.75" customHeight="1">
      <c r="A6" s="108"/>
      <c r="B6" s="110"/>
      <c r="C6" s="110"/>
      <c r="D6" s="110" t="s">
        <v>23</v>
      </c>
      <c r="E6" s="110"/>
      <c r="F6" s="110" t="s">
        <v>24</v>
      </c>
      <c r="G6" s="110"/>
      <c r="H6" s="110" t="s">
        <v>25</v>
      </c>
      <c r="I6" s="110"/>
      <c r="J6" s="110"/>
      <c r="K6" s="112"/>
    </row>
    <row r="7" spans="1:11" ht="100.5" customHeight="1">
      <c r="A7" s="108"/>
      <c r="B7" s="110"/>
      <c r="C7" s="110"/>
      <c r="D7" s="17" t="s">
        <v>102</v>
      </c>
      <c r="E7" s="17" t="s">
        <v>26</v>
      </c>
      <c r="F7" s="26" t="s">
        <v>102</v>
      </c>
      <c r="G7" s="17" t="s">
        <v>26</v>
      </c>
      <c r="H7" s="17" t="s">
        <v>103</v>
      </c>
      <c r="I7" s="17" t="s">
        <v>26</v>
      </c>
      <c r="J7" s="17" t="s">
        <v>102</v>
      </c>
      <c r="K7" s="21" t="s">
        <v>26</v>
      </c>
    </row>
    <row r="8" spans="1:11" ht="15.75">
      <c r="A8" s="22">
        <v>1</v>
      </c>
      <c r="B8" s="17">
        <v>2</v>
      </c>
      <c r="C8" s="17">
        <v>3</v>
      </c>
      <c r="D8" s="17">
        <v>4</v>
      </c>
      <c r="E8" s="17">
        <v>5</v>
      </c>
      <c r="F8" s="17">
        <v>6</v>
      </c>
      <c r="G8" s="17">
        <v>7</v>
      </c>
      <c r="H8" s="17">
        <v>8</v>
      </c>
      <c r="I8" s="17">
        <v>9</v>
      </c>
      <c r="J8" s="17">
        <v>10</v>
      </c>
      <c r="K8" s="21">
        <v>11</v>
      </c>
    </row>
    <row r="9" spans="1:11" ht="31.5">
      <c r="A9" s="23" t="s">
        <v>27</v>
      </c>
      <c r="B9" s="17">
        <v>1</v>
      </c>
      <c r="C9" s="17" t="s">
        <v>28</v>
      </c>
      <c r="D9" s="18">
        <v>0</v>
      </c>
      <c r="E9" s="73">
        <v>356948.75</v>
      </c>
      <c r="F9" s="18">
        <v>0</v>
      </c>
      <c r="G9" s="18">
        <v>0</v>
      </c>
      <c r="H9" s="18">
        <v>0</v>
      </c>
      <c r="I9" s="18">
        <v>0</v>
      </c>
      <c r="J9" s="18"/>
      <c r="K9" s="24"/>
    </row>
    <row r="10" spans="1:11" ht="31.5">
      <c r="A10" s="23" t="s">
        <v>29</v>
      </c>
      <c r="B10" s="17">
        <v>2</v>
      </c>
      <c r="C10" s="17" t="s">
        <v>28</v>
      </c>
      <c r="D10" s="18"/>
      <c r="E10" s="18"/>
      <c r="F10" s="18"/>
      <c r="G10" s="18"/>
      <c r="H10" s="18"/>
      <c r="I10" s="18"/>
      <c r="J10" s="18"/>
      <c r="K10" s="24"/>
    </row>
    <row r="11" spans="1:11" ht="15.75">
      <c r="A11" s="31" t="s">
        <v>30</v>
      </c>
      <c r="B11" s="32">
        <v>1000</v>
      </c>
      <c r="C11" s="33"/>
      <c r="D11" s="41">
        <f>D12+D18+D23+D25+D29</f>
        <v>33078830</v>
      </c>
      <c r="E11" s="41">
        <f>E13+E18+E23+E25+E29</f>
        <v>2765057.5</v>
      </c>
      <c r="F11" s="41">
        <f>F12+F18+F23+F25+F29</f>
        <v>34444510</v>
      </c>
      <c r="G11" s="41">
        <f>G13+G18+G23+G25+G29</f>
        <v>2674949.5</v>
      </c>
      <c r="H11" s="41">
        <f>H12+H18+H23+H25+H29</f>
        <v>34444510</v>
      </c>
      <c r="I11" s="41">
        <f>I13+I18+I23+I25+I29</f>
        <v>2674949.5</v>
      </c>
      <c r="J11" s="46">
        <f>J12+J18+J23+J25+J29</f>
        <v>0</v>
      </c>
      <c r="K11" s="35"/>
    </row>
    <row r="12" spans="1:11" ht="15.75">
      <c r="A12" s="56" t="s">
        <v>31</v>
      </c>
      <c r="B12" s="113">
        <v>1100</v>
      </c>
      <c r="C12" s="113">
        <v>120</v>
      </c>
      <c r="D12" s="58"/>
      <c r="E12" s="61"/>
      <c r="F12" s="58"/>
      <c r="G12" s="61"/>
      <c r="H12" s="58"/>
      <c r="I12" s="61"/>
      <c r="J12" s="58">
        <f>J14+J16+J17</f>
        <v>0</v>
      </c>
      <c r="K12" s="114"/>
    </row>
    <row r="13" spans="1:11" ht="18.75" customHeight="1">
      <c r="A13" s="56" t="s">
        <v>32</v>
      </c>
      <c r="B13" s="113"/>
      <c r="C13" s="113"/>
      <c r="D13" s="58"/>
      <c r="E13" s="58">
        <f>E15+E16+E17</f>
        <v>0</v>
      </c>
      <c r="F13" s="58"/>
      <c r="G13" s="58">
        <f>G15+G16+G17</f>
        <v>0</v>
      </c>
      <c r="H13" s="58"/>
      <c r="I13" s="58">
        <f>I15+I16+I17</f>
        <v>0</v>
      </c>
      <c r="J13" s="58"/>
      <c r="K13" s="114"/>
    </row>
    <row r="14" spans="1:11" ht="15.75">
      <c r="A14" s="23" t="s">
        <v>31</v>
      </c>
      <c r="B14" s="110">
        <v>1110</v>
      </c>
      <c r="C14" s="110">
        <v>120</v>
      </c>
      <c r="D14" s="40"/>
      <c r="F14" s="40"/>
      <c r="H14" s="40"/>
      <c r="J14" s="40"/>
      <c r="K14" s="114"/>
    </row>
    <row r="15" spans="1:11" ht="48" customHeight="1">
      <c r="A15" s="23" t="s">
        <v>33</v>
      </c>
      <c r="B15" s="110"/>
      <c r="C15" s="110"/>
      <c r="D15" s="40"/>
      <c r="E15" s="68"/>
      <c r="F15" s="40"/>
      <c r="G15" s="45"/>
      <c r="H15" s="40"/>
      <c r="I15" s="45"/>
      <c r="J15" s="40"/>
      <c r="K15" s="114"/>
    </row>
    <row r="16" spans="1:11" ht="47.25" customHeight="1" hidden="1">
      <c r="A16" s="23" t="s">
        <v>34</v>
      </c>
      <c r="B16" s="17">
        <v>1120</v>
      </c>
      <c r="C16" s="17">
        <v>120</v>
      </c>
      <c r="D16" s="17"/>
      <c r="E16" s="18"/>
      <c r="F16" s="29"/>
      <c r="G16" s="30"/>
      <c r="H16" s="29"/>
      <c r="I16" s="30"/>
      <c r="J16" s="29"/>
      <c r="K16" s="30"/>
    </row>
    <row r="17" spans="1:11" ht="46.5" hidden="1">
      <c r="A17" s="23" t="s">
        <v>35</v>
      </c>
      <c r="B17" s="17">
        <v>1130</v>
      </c>
      <c r="C17" s="17">
        <v>120</v>
      </c>
      <c r="D17" s="17"/>
      <c r="E17" s="18"/>
      <c r="F17" s="29"/>
      <c r="G17" s="30"/>
      <c r="H17" s="29"/>
      <c r="I17" s="30"/>
      <c r="J17" s="29"/>
      <c r="K17" s="30"/>
    </row>
    <row r="18" spans="1:11" ht="47.25">
      <c r="A18" s="31" t="s">
        <v>36</v>
      </c>
      <c r="B18" s="32">
        <v>1200</v>
      </c>
      <c r="C18" s="32">
        <v>130</v>
      </c>
      <c r="D18" s="46">
        <f aca="true" t="shared" si="0" ref="D18:K18">D19+D21+D22</f>
        <v>33032150</v>
      </c>
      <c r="E18" s="46">
        <f t="shared" si="0"/>
        <v>2765057.5</v>
      </c>
      <c r="F18" s="46">
        <f t="shared" si="0"/>
        <v>34402930</v>
      </c>
      <c r="G18" s="46">
        <f t="shared" si="0"/>
        <v>2674949.5</v>
      </c>
      <c r="H18" s="46">
        <f t="shared" si="0"/>
        <v>34402930</v>
      </c>
      <c r="I18" s="46">
        <f t="shared" si="0"/>
        <v>2674949.5</v>
      </c>
      <c r="J18" s="34">
        <f t="shared" si="0"/>
        <v>0</v>
      </c>
      <c r="K18" s="34">
        <f t="shared" si="0"/>
        <v>0</v>
      </c>
    </row>
    <row r="19" spans="1:11" ht="15.75">
      <c r="A19" s="23" t="s">
        <v>31</v>
      </c>
      <c r="B19" s="110">
        <v>1210</v>
      </c>
      <c r="C19" s="110">
        <v>130</v>
      </c>
      <c r="D19" s="115">
        <f>33580950-130000-418800</f>
        <v>33032150</v>
      </c>
      <c r="E19" s="117"/>
      <c r="F19" s="115">
        <f>34034730+368200</f>
        <v>34402930</v>
      </c>
      <c r="G19" s="117"/>
      <c r="H19" s="115">
        <f>F19</f>
        <v>34402930</v>
      </c>
      <c r="I19" s="117"/>
      <c r="J19" s="114"/>
      <c r="K19" s="110"/>
    </row>
    <row r="20" spans="1:11" ht="32.25" customHeight="1">
      <c r="A20" s="23" t="s">
        <v>37</v>
      </c>
      <c r="B20" s="110"/>
      <c r="C20" s="110"/>
      <c r="D20" s="116"/>
      <c r="E20" s="118"/>
      <c r="F20" s="116"/>
      <c r="G20" s="118"/>
      <c r="H20" s="116"/>
      <c r="I20" s="118"/>
      <c r="J20" s="114"/>
      <c r="K20" s="110"/>
    </row>
    <row r="21" spans="1:11" ht="94.5">
      <c r="A21" s="23" t="s">
        <v>38</v>
      </c>
      <c r="B21" s="17">
        <v>1220</v>
      </c>
      <c r="C21" s="17">
        <v>130</v>
      </c>
      <c r="D21" s="43"/>
      <c r="E21" s="67">
        <v>2765057.5</v>
      </c>
      <c r="F21" s="43"/>
      <c r="G21" s="72">
        <v>2674949.5</v>
      </c>
      <c r="H21" s="43"/>
      <c r="I21" s="98">
        <v>2674949.5</v>
      </c>
      <c r="J21" s="29"/>
      <c r="K21" s="30"/>
    </row>
    <row r="22" spans="1:11" ht="63.75" customHeight="1">
      <c r="A22" s="23" t="s">
        <v>39</v>
      </c>
      <c r="B22" s="17">
        <v>1230</v>
      </c>
      <c r="C22" s="17">
        <v>130</v>
      </c>
      <c r="D22" s="43"/>
      <c r="E22" s="67"/>
      <c r="F22" s="43"/>
      <c r="G22" s="43"/>
      <c r="H22" s="43"/>
      <c r="I22" s="43"/>
      <c r="J22" s="44"/>
      <c r="K22" s="44"/>
    </row>
    <row r="23" spans="1:11" ht="47.25">
      <c r="A23" s="23" t="s">
        <v>40</v>
      </c>
      <c r="B23" s="17">
        <v>1300</v>
      </c>
      <c r="C23" s="17">
        <v>140</v>
      </c>
      <c r="D23" s="17"/>
      <c r="E23" s="18"/>
      <c r="F23" s="29"/>
      <c r="G23" s="30"/>
      <c r="H23" s="29"/>
      <c r="I23" s="30"/>
      <c r="J23" s="29"/>
      <c r="K23" s="30"/>
    </row>
    <row r="24" spans="1:11" ht="15.75">
      <c r="A24" s="23" t="s">
        <v>31</v>
      </c>
      <c r="B24" s="17">
        <v>1310</v>
      </c>
      <c r="C24" s="17">
        <v>140</v>
      </c>
      <c r="D24" s="18"/>
      <c r="E24" s="18"/>
      <c r="F24" s="30"/>
      <c r="G24" s="30"/>
      <c r="H24" s="30"/>
      <c r="I24" s="30"/>
      <c r="J24" s="30"/>
      <c r="K24" s="30"/>
    </row>
    <row r="25" spans="1:11" ht="31.5">
      <c r="A25" s="31" t="s">
        <v>41</v>
      </c>
      <c r="B25" s="32">
        <v>1400</v>
      </c>
      <c r="C25" s="32">
        <v>150</v>
      </c>
      <c r="D25" s="60">
        <f>D27+D28</f>
        <v>46680</v>
      </c>
      <c r="E25" s="60">
        <f aca="true" t="shared" si="1" ref="E25:J25">E27+E28</f>
        <v>0</v>
      </c>
      <c r="F25" s="60">
        <f t="shared" si="1"/>
        <v>41580</v>
      </c>
      <c r="G25" s="60">
        <f t="shared" si="1"/>
        <v>0</v>
      </c>
      <c r="H25" s="60">
        <f t="shared" si="1"/>
        <v>41580</v>
      </c>
      <c r="I25" s="60">
        <f t="shared" si="1"/>
        <v>0</v>
      </c>
      <c r="J25" s="60">
        <f t="shared" si="1"/>
        <v>0</v>
      </c>
      <c r="K25" s="34"/>
    </row>
    <row r="26" spans="1:11" ht="15.75">
      <c r="A26" s="23" t="s">
        <v>31</v>
      </c>
      <c r="B26" s="18"/>
      <c r="C26" s="18"/>
      <c r="D26" s="43"/>
      <c r="E26" s="43"/>
      <c r="F26" s="43"/>
      <c r="G26" s="43"/>
      <c r="H26" s="43"/>
      <c r="I26" s="43"/>
      <c r="J26" s="43"/>
      <c r="K26" s="30"/>
    </row>
    <row r="27" spans="1:11" ht="15.75">
      <c r="A27" s="23" t="s">
        <v>173</v>
      </c>
      <c r="B27" s="36">
        <v>1410</v>
      </c>
      <c r="C27" s="36">
        <v>150</v>
      </c>
      <c r="D27" s="67">
        <f>41580+5100</f>
        <v>46680</v>
      </c>
      <c r="E27" s="43"/>
      <c r="F27" s="72">
        <v>41580</v>
      </c>
      <c r="G27" s="43"/>
      <c r="H27" s="72">
        <v>41580</v>
      </c>
      <c r="I27" s="43"/>
      <c r="J27" s="43"/>
      <c r="K27" s="24"/>
    </row>
    <row r="28" spans="1:11" ht="31.5">
      <c r="A28" s="23" t="s">
        <v>43</v>
      </c>
      <c r="B28" s="36">
        <v>1420</v>
      </c>
      <c r="C28" s="36">
        <v>150</v>
      </c>
      <c r="D28" s="43"/>
      <c r="E28" s="43"/>
      <c r="F28" s="43"/>
      <c r="G28" s="43"/>
      <c r="H28" s="43"/>
      <c r="I28" s="43"/>
      <c r="J28" s="43"/>
      <c r="K28" s="24"/>
    </row>
    <row r="29" spans="1:11" ht="15.75">
      <c r="A29" s="56" t="s">
        <v>42</v>
      </c>
      <c r="B29" s="57">
        <v>1500</v>
      </c>
      <c r="C29" s="57">
        <v>180</v>
      </c>
      <c r="D29" s="67">
        <f>D30+D32</f>
        <v>0</v>
      </c>
      <c r="E29" s="67"/>
      <c r="F29" s="67">
        <f>F30+F32</f>
        <v>0</v>
      </c>
      <c r="G29" s="67"/>
      <c r="H29" s="67">
        <f>H30+H32</f>
        <v>0</v>
      </c>
      <c r="I29" s="67"/>
      <c r="J29" s="67"/>
      <c r="K29" s="59"/>
    </row>
    <row r="30" spans="1:11" ht="15.75">
      <c r="A30" s="23" t="s">
        <v>31</v>
      </c>
      <c r="B30" s="110">
        <v>1510</v>
      </c>
      <c r="C30" s="110">
        <v>180</v>
      </c>
      <c r="D30" s="119"/>
      <c r="E30" s="121"/>
      <c r="F30" s="119"/>
      <c r="G30" s="121"/>
      <c r="H30" s="119"/>
      <c r="I30" s="121"/>
      <c r="J30" s="114"/>
      <c r="K30" s="110"/>
    </row>
    <row r="31" spans="1:11" ht="15.75">
      <c r="A31" s="23" t="s">
        <v>167</v>
      </c>
      <c r="B31" s="110"/>
      <c r="C31" s="110"/>
      <c r="D31" s="120"/>
      <c r="E31" s="121"/>
      <c r="F31" s="120"/>
      <c r="G31" s="121"/>
      <c r="H31" s="120"/>
      <c r="I31" s="121"/>
      <c r="J31" s="114"/>
      <c r="K31" s="110"/>
    </row>
    <row r="32" spans="1:11" ht="15" hidden="1">
      <c r="A32" s="23"/>
      <c r="B32" s="17">
        <v>1520</v>
      </c>
      <c r="C32" s="17">
        <v>180</v>
      </c>
      <c r="D32" s="18"/>
      <c r="E32" s="17"/>
      <c r="F32" s="30"/>
      <c r="G32" s="29"/>
      <c r="H32" s="30"/>
      <c r="I32" s="29"/>
      <c r="J32" s="30"/>
      <c r="K32" s="29"/>
    </row>
    <row r="33" spans="1:11" ht="31.5">
      <c r="A33" s="23" t="s">
        <v>44</v>
      </c>
      <c r="B33" s="17">
        <v>1900</v>
      </c>
      <c r="C33" s="18"/>
      <c r="D33" s="18"/>
      <c r="E33" s="18"/>
      <c r="F33" s="30"/>
      <c r="G33" s="30"/>
      <c r="H33" s="30"/>
      <c r="I33" s="30"/>
      <c r="J33" s="30"/>
      <c r="K33" s="30"/>
    </row>
    <row r="34" spans="1:11" ht="15.75">
      <c r="A34" s="23" t="s">
        <v>31</v>
      </c>
      <c r="B34" s="18"/>
      <c r="C34" s="18"/>
      <c r="D34" s="18"/>
      <c r="E34" s="18"/>
      <c r="F34" s="30"/>
      <c r="G34" s="30"/>
      <c r="H34" s="30"/>
      <c r="I34" s="30"/>
      <c r="J34" s="30"/>
      <c r="K34" s="30"/>
    </row>
    <row r="35" spans="1:11" ht="15.75">
      <c r="A35" s="23" t="s">
        <v>45</v>
      </c>
      <c r="B35" s="17">
        <v>1980</v>
      </c>
      <c r="C35" s="17" t="s">
        <v>28</v>
      </c>
      <c r="D35" s="18"/>
      <c r="E35" s="18"/>
      <c r="F35" s="30"/>
      <c r="G35" s="30"/>
      <c r="H35" s="30"/>
      <c r="I35" s="30"/>
      <c r="J35" s="30"/>
      <c r="K35" s="30"/>
    </row>
    <row r="36" spans="1:11" ht="15.75">
      <c r="A36" s="23" t="s">
        <v>46</v>
      </c>
      <c r="B36" s="110">
        <v>1981</v>
      </c>
      <c r="C36" s="110">
        <v>510</v>
      </c>
      <c r="D36" s="114"/>
      <c r="E36" s="114"/>
      <c r="F36" s="114"/>
      <c r="G36" s="114"/>
      <c r="H36" s="114"/>
      <c r="I36" s="114"/>
      <c r="J36" s="110" t="s">
        <v>28</v>
      </c>
      <c r="K36" s="110"/>
    </row>
    <row r="37" spans="1:11" ht="47.25">
      <c r="A37" s="23" t="s">
        <v>47</v>
      </c>
      <c r="B37" s="110"/>
      <c r="C37" s="110"/>
      <c r="D37" s="114"/>
      <c r="E37" s="114"/>
      <c r="F37" s="114"/>
      <c r="G37" s="114"/>
      <c r="H37" s="114"/>
      <c r="I37" s="114"/>
      <c r="J37" s="110"/>
      <c r="K37" s="110"/>
    </row>
    <row r="38" spans="1:11" ht="15.75">
      <c r="A38" s="31" t="s">
        <v>48</v>
      </c>
      <c r="B38" s="32">
        <v>2000</v>
      </c>
      <c r="C38" s="34" t="s">
        <v>28</v>
      </c>
      <c r="D38" s="41">
        <f aca="true" t="shared" si="2" ref="D38:I38">D40+D63+D83</f>
        <v>33078830</v>
      </c>
      <c r="E38" s="41">
        <f t="shared" si="2"/>
        <v>3122006.25</v>
      </c>
      <c r="F38" s="41">
        <f t="shared" si="2"/>
        <v>34444510</v>
      </c>
      <c r="G38" s="41">
        <f t="shared" si="2"/>
        <v>2674949.5</v>
      </c>
      <c r="H38" s="41">
        <f t="shared" si="2"/>
        <v>34444510</v>
      </c>
      <c r="I38" s="41">
        <f t="shared" si="2"/>
        <v>2674949.5</v>
      </c>
      <c r="J38" s="46"/>
      <c r="K38" s="35"/>
    </row>
    <row r="39" spans="1:11" ht="15.75">
      <c r="A39" s="64" t="s">
        <v>31</v>
      </c>
      <c r="B39" s="122">
        <v>2100</v>
      </c>
      <c r="C39" s="122" t="s">
        <v>28</v>
      </c>
      <c r="D39" s="66"/>
      <c r="E39" s="65"/>
      <c r="F39" s="66"/>
      <c r="G39" s="65"/>
      <c r="H39" s="66"/>
      <c r="I39" s="65"/>
      <c r="J39" s="122" t="s">
        <v>28</v>
      </c>
      <c r="K39" s="122"/>
    </row>
    <row r="40" spans="1:11" ht="15.75">
      <c r="A40" s="64" t="s">
        <v>49</v>
      </c>
      <c r="B40" s="122"/>
      <c r="C40" s="122"/>
      <c r="D40" s="65">
        <f aca="true" t="shared" si="3" ref="D40:I40">D42+D43+D45+D44</f>
        <v>30250171.33</v>
      </c>
      <c r="E40" s="65">
        <f t="shared" si="3"/>
        <v>315000</v>
      </c>
      <c r="F40" s="65">
        <f t="shared" si="3"/>
        <v>30898940</v>
      </c>
      <c r="G40" s="65">
        <f t="shared" si="3"/>
        <v>315000</v>
      </c>
      <c r="H40" s="65">
        <f t="shared" si="3"/>
        <v>30898940</v>
      </c>
      <c r="I40" s="65">
        <f t="shared" si="3"/>
        <v>315000</v>
      </c>
      <c r="J40" s="122"/>
      <c r="K40" s="122"/>
    </row>
    <row r="41" spans="1:11" ht="15.75">
      <c r="A41" s="23" t="s">
        <v>31</v>
      </c>
      <c r="B41" s="110">
        <v>2110</v>
      </c>
      <c r="C41" s="123">
        <v>111</v>
      </c>
      <c r="E41" s="40"/>
      <c r="G41" s="40"/>
      <c r="I41" s="40"/>
      <c r="J41" s="110" t="s">
        <v>28</v>
      </c>
      <c r="K41" s="110"/>
    </row>
    <row r="42" spans="1:11" ht="15.75">
      <c r="A42" s="23" t="s">
        <v>50</v>
      </c>
      <c r="B42" s="110"/>
      <c r="C42" s="124"/>
      <c r="D42" s="58">
        <v>23242300</v>
      </c>
      <c r="E42" s="74">
        <v>241935</v>
      </c>
      <c r="F42" s="58">
        <f>23637300-183600+282800</f>
        <v>23736500</v>
      </c>
      <c r="G42" s="74">
        <v>241935</v>
      </c>
      <c r="H42" s="58">
        <f>F42</f>
        <v>23736500</v>
      </c>
      <c r="I42" s="74">
        <v>241935</v>
      </c>
      <c r="J42" s="110"/>
      <c r="K42" s="110"/>
    </row>
    <row r="43" spans="1:11" ht="47.25">
      <c r="A43" s="23" t="s">
        <v>51</v>
      </c>
      <c r="B43" s="17">
        <v>2120</v>
      </c>
      <c r="C43" s="51">
        <v>112</v>
      </c>
      <c r="D43" s="69">
        <v>3721.33</v>
      </c>
      <c r="E43" s="76"/>
      <c r="F43" s="69">
        <v>0</v>
      </c>
      <c r="G43" s="76"/>
      <c r="H43" s="69">
        <v>0</v>
      </c>
      <c r="I43" s="76"/>
      <c r="J43" s="110" t="s">
        <v>28</v>
      </c>
      <c r="K43" s="110"/>
    </row>
    <row r="44" spans="1:11" ht="63">
      <c r="A44" s="23" t="s">
        <v>52</v>
      </c>
      <c r="B44" s="17">
        <v>2130</v>
      </c>
      <c r="C44" s="51">
        <v>113</v>
      </c>
      <c r="D44" s="69"/>
      <c r="E44" s="44"/>
      <c r="F44" s="44"/>
      <c r="G44" s="44"/>
      <c r="H44" s="44"/>
      <c r="I44" s="40"/>
      <c r="J44" s="110" t="s">
        <v>28</v>
      </c>
      <c r="K44" s="110"/>
    </row>
    <row r="45" spans="1:11" ht="78.75">
      <c r="A45" s="31" t="s">
        <v>53</v>
      </c>
      <c r="B45" s="32">
        <v>2140</v>
      </c>
      <c r="C45" s="62">
        <v>119</v>
      </c>
      <c r="D45" s="63">
        <f aca="true" t="shared" si="4" ref="D45:I45">D47+D48</f>
        <v>7004150</v>
      </c>
      <c r="E45" s="63">
        <f t="shared" si="4"/>
        <v>73065</v>
      </c>
      <c r="F45" s="63">
        <f t="shared" si="4"/>
        <v>7162440</v>
      </c>
      <c r="G45" s="63">
        <f t="shared" si="4"/>
        <v>73065</v>
      </c>
      <c r="H45" s="63">
        <f t="shared" si="4"/>
        <v>7162440</v>
      </c>
      <c r="I45" s="63">
        <f t="shared" si="4"/>
        <v>73065</v>
      </c>
      <c r="J45" s="125" t="s">
        <v>28</v>
      </c>
      <c r="K45" s="125"/>
    </row>
    <row r="46" spans="1:11" ht="15.75">
      <c r="A46" s="23" t="s">
        <v>31</v>
      </c>
      <c r="B46" s="110">
        <v>2141</v>
      </c>
      <c r="C46" s="126">
        <v>119</v>
      </c>
      <c r="E46" s="40"/>
      <c r="G46" s="40"/>
      <c r="I46" s="40"/>
      <c r="J46" s="110" t="s">
        <v>28</v>
      </c>
      <c r="K46" s="110"/>
    </row>
    <row r="47" spans="1:11" ht="15.75">
      <c r="A47" s="23" t="s">
        <v>54</v>
      </c>
      <c r="B47" s="110"/>
      <c r="C47" s="126"/>
      <c r="D47" s="58">
        <v>7004150</v>
      </c>
      <c r="E47" s="58">
        <v>73065</v>
      </c>
      <c r="F47" s="58">
        <f>7132490-55450+85400</f>
        <v>7162440</v>
      </c>
      <c r="G47" s="58">
        <v>73065</v>
      </c>
      <c r="H47" s="58">
        <f>F47</f>
        <v>7162440</v>
      </c>
      <c r="I47" s="58">
        <v>73065</v>
      </c>
      <c r="J47" s="110"/>
      <c r="K47" s="110"/>
    </row>
    <row r="48" spans="1:11" ht="15.75">
      <c r="A48" s="23" t="s">
        <v>55</v>
      </c>
      <c r="B48" s="17">
        <v>2142</v>
      </c>
      <c r="C48" s="17">
        <v>119</v>
      </c>
      <c r="D48" s="40"/>
      <c r="E48" s="40"/>
      <c r="F48" s="40"/>
      <c r="G48" s="40"/>
      <c r="H48" s="40"/>
      <c r="I48" s="40"/>
      <c r="J48" s="110" t="s">
        <v>28</v>
      </c>
      <c r="K48" s="110"/>
    </row>
    <row r="49" spans="1:11" ht="45.75" customHeight="1" hidden="1">
      <c r="A49" s="23" t="s">
        <v>56</v>
      </c>
      <c r="B49" s="17">
        <v>2150</v>
      </c>
      <c r="C49" s="17">
        <v>131</v>
      </c>
      <c r="D49" s="40"/>
      <c r="E49" s="40"/>
      <c r="F49" s="40"/>
      <c r="G49" s="40"/>
      <c r="H49" s="40"/>
      <c r="I49" s="40"/>
      <c r="J49" s="110" t="s">
        <v>28</v>
      </c>
      <c r="K49" s="110"/>
    </row>
    <row r="50" spans="1:11" ht="46.5" hidden="1">
      <c r="A50" s="23" t="s">
        <v>57</v>
      </c>
      <c r="B50" s="17">
        <v>2160</v>
      </c>
      <c r="C50" s="17">
        <v>134</v>
      </c>
      <c r="D50" s="40"/>
      <c r="E50" s="40"/>
      <c r="F50" s="40"/>
      <c r="G50" s="40"/>
      <c r="H50" s="40"/>
      <c r="I50" s="40"/>
      <c r="J50" s="110" t="s">
        <v>28</v>
      </c>
      <c r="K50" s="110"/>
    </row>
    <row r="51" spans="1:11" ht="62.25" customHeight="1" hidden="1">
      <c r="A51" s="23" t="s">
        <v>58</v>
      </c>
      <c r="B51" s="17">
        <v>2170</v>
      </c>
      <c r="C51" s="17">
        <v>139</v>
      </c>
      <c r="D51" s="40"/>
      <c r="E51" s="40"/>
      <c r="F51" s="40"/>
      <c r="G51" s="40"/>
      <c r="H51" s="40"/>
      <c r="I51" s="40"/>
      <c r="J51" s="110" t="s">
        <v>28</v>
      </c>
      <c r="K51" s="110"/>
    </row>
    <row r="52" spans="1:11" ht="15" hidden="1">
      <c r="A52" s="23" t="s">
        <v>31</v>
      </c>
      <c r="B52" s="110">
        <v>2171</v>
      </c>
      <c r="C52" s="110">
        <v>139</v>
      </c>
      <c r="D52" s="40"/>
      <c r="E52" s="40"/>
      <c r="F52" s="40"/>
      <c r="G52" s="40"/>
      <c r="H52" s="40"/>
      <c r="I52" s="40"/>
      <c r="J52" s="110" t="s">
        <v>28</v>
      </c>
      <c r="K52" s="110"/>
    </row>
    <row r="53" spans="1:11" ht="17.25" customHeight="1" hidden="1">
      <c r="A53" s="23" t="s">
        <v>59</v>
      </c>
      <c r="B53" s="110"/>
      <c r="C53" s="110"/>
      <c r="D53" s="40"/>
      <c r="E53" s="40"/>
      <c r="F53" s="40"/>
      <c r="G53" s="40"/>
      <c r="H53" s="40"/>
      <c r="I53" s="40"/>
      <c r="J53" s="110"/>
      <c r="K53" s="110"/>
    </row>
    <row r="54" spans="1:11" ht="30.75" hidden="1">
      <c r="A54" s="23" t="s">
        <v>60</v>
      </c>
      <c r="B54" s="17">
        <v>2172</v>
      </c>
      <c r="C54" s="17">
        <v>139</v>
      </c>
      <c r="D54" s="40"/>
      <c r="E54" s="40"/>
      <c r="F54" s="40"/>
      <c r="G54" s="40"/>
      <c r="H54" s="40"/>
      <c r="I54" s="40"/>
      <c r="J54" s="110" t="s">
        <v>28</v>
      </c>
      <c r="K54" s="110"/>
    </row>
    <row r="55" spans="1:10860" ht="31.5">
      <c r="A55" s="53" t="s">
        <v>61</v>
      </c>
      <c r="B55" s="52">
        <v>2200</v>
      </c>
      <c r="C55" s="52">
        <v>300</v>
      </c>
      <c r="D55" s="40">
        <f>D59</f>
        <v>0</v>
      </c>
      <c r="E55" s="40"/>
      <c r="F55" s="40">
        <f>F59</f>
        <v>0</v>
      </c>
      <c r="G55" s="40"/>
      <c r="H55" s="40">
        <f>H59</f>
        <v>0</v>
      </c>
      <c r="I55" s="40"/>
      <c r="J55" s="110" t="s">
        <v>28</v>
      </c>
      <c r="K55" s="110"/>
    </row>
    <row r="56" spans="1:11" ht="15.75">
      <c r="A56" s="23" t="s">
        <v>31</v>
      </c>
      <c r="B56" s="110">
        <v>2210</v>
      </c>
      <c r="C56" s="110">
        <v>320</v>
      </c>
      <c r="D56" s="40"/>
      <c r="E56" s="40"/>
      <c r="F56" s="40"/>
      <c r="G56" s="40"/>
      <c r="H56" s="40"/>
      <c r="I56" s="40"/>
      <c r="J56" s="110" t="s">
        <v>28</v>
      </c>
      <c r="K56" s="110"/>
    </row>
    <row r="57" spans="1:11" ht="45.75" customHeight="1" hidden="1">
      <c r="A57" s="23" t="s">
        <v>62</v>
      </c>
      <c r="B57" s="110"/>
      <c r="C57" s="110"/>
      <c r="D57" s="40"/>
      <c r="E57" s="40"/>
      <c r="F57" s="40"/>
      <c r="G57" s="40"/>
      <c r="H57" s="40"/>
      <c r="I57" s="40"/>
      <c r="J57" s="110"/>
      <c r="K57" s="110"/>
    </row>
    <row r="58" spans="1:11" ht="15.75">
      <c r="A58" s="94" t="s">
        <v>174</v>
      </c>
      <c r="B58" s="95">
        <v>2240</v>
      </c>
      <c r="C58" s="95">
        <v>360</v>
      </c>
      <c r="D58" s="40"/>
      <c r="E58" s="40"/>
      <c r="F58" s="40"/>
      <c r="G58" s="40"/>
      <c r="H58" s="40"/>
      <c r="I58" s="40"/>
      <c r="J58" s="110" t="s">
        <v>28</v>
      </c>
      <c r="K58" s="110"/>
    </row>
    <row r="59" spans="1:11" ht="63">
      <c r="A59" s="93" t="s">
        <v>63</v>
      </c>
      <c r="B59" s="92"/>
      <c r="C59" s="92"/>
      <c r="D59" s="40"/>
      <c r="E59" s="40"/>
      <c r="F59" s="40"/>
      <c r="G59" s="40"/>
      <c r="H59" s="40"/>
      <c r="I59" s="40"/>
      <c r="J59" s="110"/>
      <c r="K59" s="110"/>
    </row>
    <row r="60" spans="1:11" ht="62.25" hidden="1">
      <c r="A60" s="23" t="s">
        <v>64</v>
      </c>
      <c r="B60" s="17">
        <v>2220</v>
      </c>
      <c r="C60" s="17">
        <v>340</v>
      </c>
      <c r="D60" s="40"/>
      <c r="E60" s="40"/>
      <c r="F60" s="40"/>
      <c r="G60" s="40"/>
      <c r="H60" s="40"/>
      <c r="I60" s="40"/>
      <c r="J60" s="110" t="s">
        <v>28</v>
      </c>
      <c r="K60" s="110"/>
    </row>
    <row r="61" spans="1:11" ht="93" hidden="1">
      <c r="A61" s="23" t="s">
        <v>65</v>
      </c>
      <c r="B61" s="17">
        <v>2230</v>
      </c>
      <c r="C61" s="17">
        <v>350</v>
      </c>
      <c r="D61" s="40"/>
      <c r="E61" s="40"/>
      <c r="F61" s="40"/>
      <c r="G61" s="40"/>
      <c r="H61" s="40"/>
      <c r="I61" s="40"/>
      <c r="J61" s="110" t="s">
        <v>28</v>
      </c>
      <c r="K61" s="110"/>
    </row>
    <row r="62" spans="1:11" ht="46.5" hidden="1">
      <c r="A62" s="23" t="s">
        <v>66</v>
      </c>
      <c r="B62" s="17">
        <v>2240</v>
      </c>
      <c r="C62" s="17">
        <v>360</v>
      </c>
      <c r="D62" s="40"/>
      <c r="E62" s="40"/>
      <c r="F62" s="40"/>
      <c r="G62" s="40"/>
      <c r="H62" s="40"/>
      <c r="I62" s="40"/>
      <c r="J62" s="110" t="s">
        <v>28</v>
      </c>
      <c r="K62" s="110"/>
    </row>
    <row r="63" spans="1:11" ht="31.5">
      <c r="A63" s="31" t="s">
        <v>67</v>
      </c>
      <c r="B63" s="32">
        <v>2300</v>
      </c>
      <c r="C63" s="32">
        <v>850</v>
      </c>
      <c r="D63" s="46">
        <f aca="true" t="shared" si="5" ref="D63:I63">D64+D66+D67+D68</f>
        <v>500</v>
      </c>
      <c r="E63" s="46">
        <f t="shared" si="5"/>
        <v>0</v>
      </c>
      <c r="F63" s="46">
        <f t="shared" si="5"/>
        <v>500</v>
      </c>
      <c r="G63" s="46">
        <f t="shared" si="5"/>
        <v>0</v>
      </c>
      <c r="H63" s="46">
        <f t="shared" si="5"/>
        <v>500</v>
      </c>
      <c r="I63" s="46">
        <f t="shared" si="5"/>
        <v>0</v>
      </c>
      <c r="J63" s="125" t="s">
        <v>28</v>
      </c>
      <c r="K63" s="125"/>
    </row>
    <row r="64" spans="1:11" ht="15.75">
      <c r="A64" s="23" t="s">
        <v>46</v>
      </c>
      <c r="B64" s="110">
        <v>2310</v>
      </c>
      <c r="C64" s="110">
        <v>851</v>
      </c>
      <c r="D64" s="40"/>
      <c r="E64" s="40"/>
      <c r="F64" s="40"/>
      <c r="G64" s="40"/>
      <c r="H64" s="40"/>
      <c r="I64" s="40"/>
      <c r="J64" s="110" t="s">
        <v>28</v>
      </c>
      <c r="K64" s="110"/>
    </row>
    <row r="65" spans="1:11" ht="31.5">
      <c r="A65" s="23" t="s">
        <v>68</v>
      </c>
      <c r="B65" s="110"/>
      <c r="C65" s="110"/>
      <c r="D65" s="40"/>
      <c r="E65" s="40"/>
      <c r="F65" s="40"/>
      <c r="G65" s="40"/>
      <c r="H65" s="40"/>
      <c r="I65" s="40"/>
      <c r="J65" s="110"/>
      <c r="K65" s="110"/>
    </row>
    <row r="66" spans="1:11" ht="78.75">
      <c r="A66" s="23" t="s">
        <v>69</v>
      </c>
      <c r="B66" s="17">
        <v>2320</v>
      </c>
      <c r="C66" s="17">
        <v>852</v>
      </c>
      <c r="D66" s="40"/>
      <c r="E66" s="40"/>
      <c r="F66" s="40"/>
      <c r="G66" s="40"/>
      <c r="H66" s="40"/>
      <c r="I66" s="40"/>
      <c r="J66" s="110" t="s">
        <v>28</v>
      </c>
      <c r="K66" s="110"/>
    </row>
    <row r="67" spans="1:11" ht="47.25">
      <c r="A67" s="23" t="s">
        <v>70</v>
      </c>
      <c r="B67" s="17">
        <v>2330</v>
      </c>
      <c r="C67" s="17">
        <v>853</v>
      </c>
      <c r="D67" s="74">
        <v>500</v>
      </c>
      <c r="E67" s="40"/>
      <c r="F67" s="74">
        <v>500</v>
      </c>
      <c r="G67" s="40"/>
      <c r="H67" s="74">
        <v>500</v>
      </c>
      <c r="I67" s="40"/>
      <c r="J67" s="110" t="s">
        <v>28</v>
      </c>
      <c r="K67" s="110"/>
    </row>
    <row r="68" spans="1:11" ht="32.25" customHeight="1" hidden="1">
      <c r="A68" s="23" t="s">
        <v>71</v>
      </c>
      <c r="B68" s="17">
        <v>2400</v>
      </c>
      <c r="C68" s="17" t="s">
        <v>28</v>
      </c>
      <c r="D68" s="40"/>
      <c r="E68" s="40"/>
      <c r="F68" s="40"/>
      <c r="G68" s="40"/>
      <c r="H68" s="40"/>
      <c r="I68" s="40"/>
      <c r="J68" s="110" t="s">
        <v>28</v>
      </c>
      <c r="K68" s="110"/>
    </row>
    <row r="69" spans="1:11" ht="15" hidden="1">
      <c r="A69" s="23" t="s">
        <v>46</v>
      </c>
      <c r="B69" s="110">
        <v>2410</v>
      </c>
      <c r="C69" s="110">
        <v>810</v>
      </c>
      <c r="D69" s="40"/>
      <c r="E69" s="40"/>
      <c r="F69" s="40"/>
      <c r="G69" s="40"/>
      <c r="H69" s="40"/>
      <c r="I69" s="40"/>
      <c r="J69" s="110" t="s">
        <v>28</v>
      </c>
      <c r="K69" s="110"/>
    </row>
    <row r="70" spans="1:11" ht="30.75" hidden="1">
      <c r="A70" s="23" t="s">
        <v>72</v>
      </c>
      <c r="B70" s="110"/>
      <c r="C70" s="110"/>
      <c r="D70" s="40"/>
      <c r="E70" s="40"/>
      <c r="F70" s="40"/>
      <c r="G70" s="40"/>
      <c r="H70" s="40"/>
      <c r="I70" s="40"/>
      <c r="J70" s="110"/>
      <c r="K70" s="110"/>
    </row>
    <row r="71" spans="1:11" ht="15" hidden="1">
      <c r="A71" s="23" t="s">
        <v>73</v>
      </c>
      <c r="B71" s="17">
        <v>2420</v>
      </c>
      <c r="C71" s="17">
        <v>862</v>
      </c>
      <c r="D71" s="40"/>
      <c r="E71" s="40"/>
      <c r="F71" s="40"/>
      <c r="G71" s="40"/>
      <c r="H71" s="40"/>
      <c r="I71" s="40"/>
      <c r="J71" s="110" t="s">
        <v>28</v>
      </c>
      <c r="K71" s="110"/>
    </row>
    <row r="72" spans="1:11" ht="62.25" customHeight="1" hidden="1">
      <c r="A72" s="23" t="s">
        <v>74</v>
      </c>
      <c r="B72" s="17">
        <v>2430</v>
      </c>
      <c r="C72" s="17">
        <v>863</v>
      </c>
      <c r="D72" s="40"/>
      <c r="E72" s="40"/>
      <c r="F72" s="40"/>
      <c r="G72" s="40"/>
      <c r="H72" s="40"/>
      <c r="I72" s="40"/>
      <c r="J72" s="110" t="s">
        <v>28</v>
      </c>
      <c r="K72" s="110"/>
    </row>
    <row r="73" spans="1:11" ht="32.25" customHeight="1">
      <c r="A73" s="23" t="s">
        <v>71</v>
      </c>
      <c r="B73" s="84">
        <v>2400</v>
      </c>
      <c r="C73" s="84" t="s">
        <v>28</v>
      </c>
      <c r="D73" s="87"/>
      <c r="E73" s="87"/>
      <c r="F73" s="87"/>
      <c r="G73" s="87"/>
      <c r="H73" s="87"/>
      <c r="I73" s="87"/>
      <c r="J73" s="110" t="s">
        <v>28</v>
      </c>
      <c r="K73" s="110"/>
    </row>
    <row r="74" spans="1:11" ht="15.75">
      <c r="A74" s="23" t="s">
        <v>46</v>
      </c>
      <c r="C74" s="83"/>
      <c r="D74" s="87"/>
      <c r="E74" s="87"/>
      <c r="F74" s="87"/>
      <c r="G74" s="87"/>
      <c r="H74" s="87"/>
      <c r="I74" s="87"/>
      <c r="J74" s="110" t="s">
        <v>28</v>
      </c>
      <c r="K74" s="110"/>
    </row>
    <row r="75" spans="1:11" ht="31.5">
      <c r="A75" s="23" t="s">
        <v>175</v>
      </c>
      <c r="B75" s="84">
        <v>2410</v>
      </c>
      <c r="C75" s="95">
        <v>613</v>
      </c>
      <c r="D75" s="87"/>
      <c r="E75" s="87"/>
      <c r="F75" s="87"/>
      <c r="G75" s="87"/>
      <c r="H75" s="87"/>
      <c r="I75" s="87"/>
      <c r="J75" s="110"/>
      <c r="K75" s="110"/>
    </row>
    <row r="76" spans="1:11" ht="31.5">
      <c r="A76" s="23" t="s">
        <v>176</v>
      </c>
      <c r="B76" s="84">
        <v>2420</v>
      </c>
      <c r="C76" s="95">
        <v>623</v>
      </c>
      <c r="D76" s="87"/>
      <c r="E76" s="87"/>
      <c r="F76" s="87"/>
      <c r="G76" s="87"/>
      <c r="H76" s="87"/>
      <c r="I76" s="87"/>
      <c r="J76" s="110" t="s">
        <v>28</v>
      </c>
      <c r="K76" s="110"/>
    </row>
    <row r="77" spans="1:11" ht="62.25" customHeight="1">
      <c r="A77" s="23" t="s">
        <v>177</v>
      </c>
      <c r="B77" s="84">
        <v>2430</v>
      </c>
      <c r="C77" s="95">
        <v>634</v>
      </c>
      <c r="D77" s="87"/>
      <c r="E77" s="87"/>
      <c r="F77" s="87"/>
      <c r="G77" s="87"/>
      <c r="H77" s="87"/>
      <c r="I77" s="87"/>
      <c r="J77" s="110" t="s">
        <v>28</v>
      </c>
      <c r="K77" s="110"/>
    </row>
    <row r="78" spans="1:11" ht="39" customHeight="1">
      <c r="A78" s="23" t="s">
        <v>178</v>
      </c>
      <c r="B78" s="84">
        <v>2440</v>
      </c>
      <c r="C78" s="95">
        <v>810</v>
      </c>
      <c r="D78" s="87"/>
      <c r="E78" s="87"/>
      <c r="F78" s="87"/>
      <c r="G78" s="87"/>
      <c r="H78" s="87"/>
      <c r="I78" s="87"/>
      <c r="J78" s="133" t="s">
        <v>28</v>
      </c>
      <c r="K78" s="134"/>
    </row>
    <row r="79" spans="1:11" ht="21.75" customHeight="1">
      <c r="A79" s="23" t="s">
        <v>73</v>
      </c>
      <c r="B79" s="84">
        <v>2450</v>
      </c>
      <c r="C79" s="95">
        <v>862</v>
      </c>
      <c r="D79" s="87"/>
      <c r="E79" s="87"/>
      <c r="F79" s="87"/>
      <c r="G79" s="87"/>
      <c r="H79" s="87"/>
      <c r="I79" s="87"/>
      <c r="J79" s="133" t="s">
        <v>28</v>
      </c>
      <c r="K79" s="134"/>
    </row>
    <row r="80" spans="1:11" ht="69.75" customHeight="1">
      <c r="A80" s="23" t="s">
        <v>179</v>
      </c>
      <c r="B80" s="84">
        <v>2460</v>
      </c>
      <c r="C80" s="95">
        <v>863</v>
      </c>
      <c r="D80" s="87"/>
      <c r="E80" s="87"/>
      <c r="F80" s="87"/>
      <c r="G80" s="87"/>
      <c r="H80" s="87"/>
      <c r="I80" s="87"/>
      <c r="J80" s="133" t="s">
        <v>28</v>
      </c>
      <c r="K80" s="134"/>
    </row>
    <row r="81" spans="1:11" ht="30.75" customHeight="1">
      <c r="A81" s="23" t="s">
        <v>75</v>
      </c>
      <c r="B81" s="17">
        <v>2500</v>
      </c>
      <c r="C81" s="17" t="s">
        <v>28</v>
      </c>
      <c r="D81" s="40"/>
      <c r="E81" s="40"/>
      <c r="F81" s="40"/>
      <c r="G81" s="40"/>
      <c r="H81" s="40"/>
      <c r="I81" s="40"/>
      <c r="J81" s="110" t="s">
        <v>28</v>
      </c>
      <c r="K81" s="110"/>
    </row>
    <row r="82" spans="1:11" ht="63" customHeight="1">
      <c r="A82" s="23" t="s">
        <v>76</v>
      </c>
      <c r="B82" s="17">
        <v>2520</v>
      </c>
      <c r="C82" s="17">
        <v>831</v>
      </c>
      <c r="D82" s="40"/>
      <c r="E82" s="40"/>
      <c r="F82" s="40"/>
      <c r="G82" s="40"/>
      <c r="H82" s="40"/>
      <c r="I82" s="40"/>
      <c r="J82" s="110" t="s">
        <v>28</v>
      </c>
      <c r="K82" s="110"/>
    </row>
    <row r="83" spans="1:11" ht="31.5">
      <c r="A83" s="31" t="s">
        <v>77</v>
      </c>
      <c r="B83" s="32">
        <v>2600</v>
      </c>
      <c r="C83" s="32" t="s">
        <v>28</v>
      </c>
      <c r="D83" s="46">
        <f aca="true" t="shared" si="6" ref="D83:I83">D88+D87</f>
        <v>2828158.67</v>
      </c>
      <c r="E83" s="46">
        <f>E88+E87</f>
        <v>2807006.25</v>
      </c>
      <c r="F83" s="46">
        <f t="shared" si="6"/>
        <v>3545070</v>
      </c>
      <c r="G83" s="46">
        <f t="shared" si="6"/>
        <v>2359949.5</v>
      </c>
      <c r="H83" s="46">
        <f t="shared" si="6"/>
        <v>3545070</v>
      </c>
      <c r="I83" s="46">
        <f t="shared" si="6"/>
        <v>2359949.5</v>
      </c>
      <c r="J83" s="127"/>
      <c r="K83" s="127"/>
    </row>
    <row r="84" spans="1:11" ht="15.75">
      <c r="A84" s="23" t="s">
        <v>31</v>
      </c>
      <c r="B84" s="110">
        <v>2610</v>
      </c>
      <c r="D84" s="40"/>
      <c r="E84" s="40"/>
      <c r="F84" s="40"/>
      <c r="G84" s="40"/>
      <c r="H84" s="40"/>
      <c r="I84" s="40"/>
      <c r="J84" s="114"/>
      <c r="K84" s="114"/>
    </row>
    <row r="85" spans="1:11" ht="30.75" hidden="1">
      <c r="A85" s="23" t="s">
        <v>78</v>
      </c>
      <c r="B85" s="110"/>
      <c r="C85" s="47">
        <v>241</v>
      </c>
      <c r="D85" s="40"/>
      <c r="E85" s="40"/>
      <c r="F85" s="40"/>
      <c r="G85" s="40"/>
      <c r="H85" s="40"/>
      <c r="I85" s="40"/>
      <c r="J85" s="114"/>
      <c r="K85" s="114"/>
    </row>
    <row r="86" spans="1:11" ht="46.5" hidden="1">
      <c r="A86" s="23" t="s">
        <v>79</v>
      </c>
      <c r="B86" s="17">
        <v>2620</v>
      </c>
      <c r="C86" s="17">
        <v>242</v>
      </c>
      <c r="D86" s="40"/>
      <c r="E86" s="40"/>
      <c r="F86" s="40"/>
      <c r="G86" s="40"/>
      <c r="H86" s="40"/>
      <c r="I86" s="40"/>
      <c r="J86" s="114"/>
      <c r="K86" s="114"/>
    </row>
    <row r="87" spans="1:11" ht="47.25">
      <c r="A87" s="23" t="s">
        <v>80</v>
      </c>
      <c r="B87" s="17">
        <v>2630</v>
      </c>
      <c r="C87" s="17">
        <v>243</v>
      </c>
      <c r="D87" s="40"/>
      <c r="E87" s="40"/>
      <c r="F87" s="40">
        <v>0</v>
      </c>
      <c r="G87" s="40"/>
      <c r="H87" s="40">
        <v>0</v>
      </c>
      <c r="I87" s="40"/>
      <c r="J87" s="114"/>
      <c r="K87" s="114"/>
    </row>
    <row r="88" spans="1:11" ht="31.5" customHeight="1">
      <c r="A88" s="23" t="s">
        <v>81</v>
      </c>
      <c r="B88" s="17">
        <v>2640</v>
      </c>
      <c r="C88" s="17">
        <v>244</v>
      </c>
      <c r="D88" s="40">
        <f>3376958.67-130000-418800</f>
        <v>2828158.67</v>
      </c>
      <c r="E88" s="40">
        <v>2807006.25</v>
      </c>
      <c r="F88" s="75">
        <f>3501930+41580+1560</f>
        <v>3545070</v>
      </c>
      <c r="G88" s="75">
        <v>2359949.5</v>
      </c>
      <c r="H88" s="77">
        <f>3501930+41580+1560</f>
        <v>3545070</v>
      </c>
      <c r="I88" s="97">
        <v>2359949.5</v>
      </c>
      <c r="J88" s="114"/>
      <c r="K88" s="114"/>
    </row>
    <row r="89" spans="1:11" ht="15.75">
      <c r="A89" s="23" t="s">
        <v>46</v>
      </c>
      <c r="B89" s="18"/>
      <c r="C89" s="18"/>
      <c r="D89" s="40"/>
      <c r="E89" s="40"/>
      <c r="F89" s="40"/>
      <c r="G89" s="40"/>
      <c r="H89" s="40"/>
      <c r="I89" s="40"/>
      <c r="J89" s="114"/>
      <c r="K89" s="114"/>
    </row>
    <row r="90" spans="1:11" ht="30.75">
      <c r="A90" s="23" t="s">
        <v>82</v>
      </c>
      <c r="B90" s="17">
        <v>2650</v>
      </c>
      <c r="C90" s="17">
        <v>400</v>
      </c>
      <c r="D90" s="40"/>
      <c r="E90" s="40"/>
      <c r="F90" s="40"/>
      <c r="G90" s="40"/>
      <c r="H90" s="40"/>
      <c r="I90" s="40"/>
      <c r="J90" s="114"/>
      <c r="K90" s="114"/>
    </row>
    <row r="91" spans="1:11" ht="15">
      <c r="A91" s="23" t="s">
        <v>31</v>
      </c>
      <c r="B91" s="110">
        <v>2651</v>
      </c>
      <c r="C91" s="110">
        <v>406</v>
      </c>
      <c r="D91" s="40"/>
      <c r="E91" s="40"/>
      <c r="F91" s="40"/>
      <c r="G91" s="40"/>
      <c r="H91" s="40"/>
      <c r="I91" s="40"/>
      <c r="J91" s="114"/>
      <c r="K91" s="114"/>
    </row>
    <row r="92" spans="1:11" ht="47.25" customHeight="1">
      <c r="A92" s="23" t="s">
        <v>83</v>
      </c>
      <c r="B92" s="110"/>
      <c r="C92" s="110"/>
      <c r="D92" s="40"/>
      <c r="E92" s="40"/>
      <c r="F92" s="40"/>
      <c r="G92" s="40"/>
      <c r="H92" s="40"/>
      <c r="I92" s="40"/>
      <c r="J92" s="114"/>
      <c r="K92" s="114"/>
    </row>
    <row r="93" spans="1:11" ht="46.5">
      <c r="A93" s="23" t="s">
        <v>84</v>
      </c>
      <c r="B93" s="17">
        <v>2652</v>
      </c>
      <c r="C93" s="17">
        <v>407</v>
      </c>
      <c r="D93" s="40"/>
      <c r="E93" s="40"/>
      <c r="F93" s="40"/>
      <c r="G93" s="40"/>
      <c r="H93" s="40"/>
      <c r="I93" s="40"/>
      <c r="J93" s="114"/>
      <c r="K93" s="114"/>
    </row>
    <row r="94" spans="1:11" ht="17.25" customHeight="1">
      <c r="A94" s="23" t="s">
        <v>85</v>
      </c>
      <c r="B94" s="17">
        <v>3000</v>
      </c>
      <c r="C94" s="17">
        <v>100</v>
      </c>
      <c r="D94" s="114"/>
      <c r="E94" s="114"/>
      <c r="F94" s="114"/>
      <c r="G94" s="114"/>
      <c r="H94" s="114"/>
      <c r="I94" s="114"/>
      <c r="J94" s="110" t="s">
        <v>28</v>
      </c>
      <c r="K94" s="110"/>
    </row>
    <row r="95" spans="1:11" ht="15">
      <c r="A95" s="23" t="s">
        <v>31</v>
      </c>
      <c r="B95" s="110">
        <v>3010</v>
      </c>
      <c r="C95" s="114"/>
      <c r="D95" s="114"/>
      <c r="E95" s="114"/>
      <c r="F95" s="114"/>
      <c r="G95" s="114"/>
      <c r="H95" s="114"/>
      <c r="I95" s="114"/>
      <c r="J95" s="110" t="s">
        <v>28</v>
      </c>
      <c r="K95" s="110"/>
    </row>
    <row r="96" spans="1:11" ht="15">
      <c r="A96" s="23" t="s">
        <v>86</v>
      </c>
      <c r="B96" s="110"/>
      <c r="C96" s="114"/>
      <c r="D96" s="114"/>
      <c r="E96" s="114"/>
      <c r="F96" s="114"/>
      <c r="G96" s="114"/>
      <c r="H96" s="114"/>
      <c r="I96" s="114"/>
      <c r="J96" s="110"/>
      <c r="K96" s="110"/>
    </row>
    <row r="97" spans="1:11" ht="15">
      <c r="A97" s="23" t="s">
        <v>87</v>
      </c>
      <c r="B97" s="17">
        <v>3020</v>
      </c>
      <c r="C97" s="18"/>
      <c r="D97" s="114"/>
      <c r="E97" s="114"/>
      <c r="F97" s="114"/>
      <c r="G97" s="114"/>
      <c r="H97" s="114"/>
      <c r="I97" s="114"/>
      <c r="J97" s="110" t="s">
        <v>28</v>
      </c>
      <c r="K97" s="110"/>
    </row>
    <row r="98" spans="1:11" ht="15">
      <c r="A98" s="23" t="s">
        <v>88</v>
      </c>
      <c r="B98" s="17">
        <v>3030</v>
      </c>
      <c r="C98" s="18"/>
      <c r="D98" s="114"/>
      <c r="E98" s="114"/>
      <c r="F98" s="114"/>
      <c r="G98" s="114"/>
      <c r="H98" s="114"/>
      <c r="I98" s="114"/>
      <c r="J98" s="110" t="s">
        <v>28</v>
      </c>
      <c r="K98" s="110"/>
    </row>
    <row r="99" spans="1:11" ht="15">
      <c r="A99" s="23" t="s">
        <v>89</v>
      </c>
      <c r="B99" s="17">
        <v>4000</v>
      </c>
      <c r="C99" s="17" t="s">
        <v>28</v>
      </c>
      <c r="D99" s="114"/>
      <c r="E99" s="114"/>
      <c r="F99" s="114"/>
      <c r="G99" s="114"/>
      <c r="H99" s="114"/>
      <c r="I99" s="114"/>
      <c r="J99" s="110" t="s">
        <v>28</v>
      </c>
      <c r="K99" s="110"/>
    </row>
    <row r="100" spans="1:11" ht="15">
      <c r="A100" s="23" t="s">
        <v>46</v>
      </c>
      <c r="B100" s="110">
        <v>4010</v>
      </c>
      <c r="C100" s="110">
        <v>610</v>
      </c>
      <c r="D100" s="114"/>
      <c r="E100" s="114"/>
      <c r="F100" s="114"/>
      <c r="G100" s="114"/>
      <c r="H100" s="114"/>
      <c r="I100" s="114"/>
      <c r="J100" s="110" t="s">
        <v>28</v>
      </c>
      <c r="K100" s="110"/>
    </row>
    <row r="101" spans="1:11" ht="15.75" thickBot="1">
      <c r="A101" s="25" t="s">
        <v>90</v>
      </c>
      <c r="B101" s="128"/>
      <c r="C101" s="128"/>
      <c r="D101" s="129"/>
      <c r="E101" s="129"/>
      <c r="F101" s="129"/>
      <c r="G101" s="129"/>
      <c r="H101" s="129"/>
      <c r="I101" s="129"/>
      <c r="J101" s="110"/>
      <c r="K101" s="110"/>
    </row>
    <row r="102" spans="1:11" ht="14.25">
      <c r="A102" s="8"/>
      <c r="B102" s="8"/>
      <c r="C102" s="8"/>
      <c r="D102" s="8"/>
      <c r="E102" s="8"/>
      <c r="F102" s="8"/>
      <c r="G102" s="8"/>
      <c r="H102" s="8"/>
      <c r="I102" s="8"/>
      <c r="J102" s="8"/>
      <c r="K102" s="8"/>
    </row>
    <row r="103" ht="18">
      <c r="A103" s="2" t="s">
        <v>91</v>
      </c>
    </row>
    <row r="104" spans="1:11" ht="14.25">
      <c r="A104" s="132" t="s">
        <v>92</v>
      </c>
      <c r="B104" s="132"/>
      <c r="C104" s="132"/>
      <c r="D104" s="132"/>
      <c r="E104" s="132"/>
      <c r="F104" s="132"/>
      <c r="G104" s="132"/>
      <c r="H104" s="132"/>
      <c r="I104" s="132"/>
      <c r="J104" s="132"/>
      <c r="K104" s="132"/>
    </row>
    <row r="105" spans="1:11" ht="14.25">
      <c r="A105" s="132" t="s">
        <v>93</v>
      </c>
      <c r="B105" s="132"/>
      <c r="C105" s="132"/>
      <c r="D105" s="132"/>
      <c r="E105" s="132"/>
      <c r="F105" s="132"/>
      <c r="G105" s="132"/>
      <c r="H105" s="132"/>
      <c r="I105" s="132"/>
      <c r="J105" s="132"/>
      <c r="K105" s="132"/>
    </row>
    <row r="106" spans="1:11" ht="14.25">
      <c r="A106" s="132" t="s">
        <v>94</v>
      </c>
      <c r="B106" s="132"/>
      <c r="C106" s="132"/>
      <c r="D106" s="132"/>
      <c r="E106" s="132"/>
      <c r="F106" s="132"/>
      <c r="G106" s="132"/>
      <c r="H106" s="132"/>
      <c r="I106" s="132"/>
      <c r="J106" s="132"/>
      <c r="K106" s="132"/>
    </row>
    <row r="107" spans="1:11" ht="14.25">
      <c r="A107" s="132" t="s">
        <v>104</v>
      </c>
      <c r="B107" s="132"/>
      <c r="C107" s="132"/>
      <c r="D107" s="132"/>
      <c r="E107" s="132"/>
      <c r="F107" s="132"/>
      <c r="G107" s="132"/>
      <c r="H107" s="132"/>
      <c r="I107" s="132"/>
      <c r="J107" s="132"/>
      <c r="K107" s="132"/>
    </row>
    <row r="108" spans="1:11" ht="14.25">
      <c r="A108" s="130" t="s">
        <v>95</v>
      </c>
      <c r="B108" s="130"/>
      <c r="C108" s="130"/>
      <c r="D108" s="130"/>
      <c r="E108" s="130"/>
      <c r="F108" s="130"/>
      <c r="G108" s="130"/>
      <c r="H108" s="130"/>
      <c r="I108" s="130"/>
      <c r="J108" s="130"/>
      <c r="K108" s="130"/>
    </row>
    <row r="109" spans="1:11" ht="14.25">
      <c r="A109" s="132" t="s">
        <v>105</v>
      </c>
      <c r="B109" s="132"/>
      <c r="C109" s="132"/>
      <c r="D109" s="132"/>
      <c r="E109" s="132"/>
      <c r="F109" s="132"/>
      <c r="G109" s="132"/>
      <c r="H109" s="132"/>
      <c r="I109" s="132"/>
      <c r="J109" s="132"/>
      <c r="K109" s="132"/>
    </row>
    <row r="110" spans="1:11" ht="24.75" customHeight="1">
      <c r="A110" s="130" t="s">
        <v>106</v>
      </c>
      <c r="B110" s="130"/>
      <c r="C110" s="130"/>
      <c r="D110" s="130"/>
      <c r="E110" s="130"/>
      <c r="F110" s="130"/>
      <c r="G110" s="130"/>
      <c r="H110" s="130"/>
      <c r="I110" s="130"/>
      <c r="J110" s="130"/>
      <c r="K110" s="130"/>
    </row>
    <row r="111" spans="1:11" ht="14.25" customHeight="1">
      <c r="A111" s="130" t="s">
        <v>96</v>
      </c>
      <c r="B111" s="130"/>
      <c r="C111" s="130"/>
      <c r="D111" s="130"/>
      <c r="E111" s="130"/>
      <c r="F111" s="130"/>
      <c r="G111" s="130"/>
      <c r="H111" s="130"/>
      <c r="I111" s="130"/>
      <c r="J111" s="130"/>
      <c r="K111" s="130"/>
    </row>
    <row r="112" spans="1:11" ht="38.25" customHeight="1">
      <c r="A112" s="130" t="s">
        <v>107</v>
      </c>
      <c r="B112" s="130"/>
      <c r="C112" s="130"/>
      <c r="D112" s="130"/>
      <c r="E112" s="130"/>
      <c r="F112" s="130"/>
      <c r="G112" s="130"/>
      <c r="H112" s="130"/>
      <c r="I112" s="130"/>
      <c r="J112" s="130"/>
      <c r="K112" s="130"/>
    </row>
    <row r="113" spans="1:11" ht="39.75" customHeight="1">
      <c r="A113" s="130" t="s">
        <v>97</v>
      </c>
      <c r="B113" s="130"/>
      <c r="C113" s="130"/>
      <c r="D113" s="130"/>
      <c r="E113" s="130"/>
      <c r="F113" s="130"/>
      <c r="G113" s="130"/>
      <c r="H113" s="130"/>
      <c r="I113" s="130"/>
      <c r="J113" s="130"/>
      <c r="K113" s="130"/>
    </row>
    <row r="114" spans="1:11" ht="26.25" customHeight="1">
      <c r="A114" s="130" t="s">
        <v>108</v>
      </c>
      <c r="B114" s="130"/>
      <c r="C114" s="130"/>
      <c r="D114" s="130"/>
      <c r="E114" s="130"/>
      <c r="F114" s="130"/>
      <c r="G114" s="130"/>
      <c r="H114" s="130"/>
      <c r="I114" s="130"/>
      <c r="J114" s="130"/>
      <c r="K114" s="130"/>
    </row>
    <row r="115" spans="1:11" ht="14.25">
      <c r="A115" s="131" t="s">
        <v>98</v>
      </c>
      <c r="B115" s="131"/>
      <c r="C115" s="131"/>
      <c r="D115" s="131"/>
      <c r="E115" s="131"/>
      <c r="F115" s="131"/>
      <c r="G115" s="131"/>
      <c r="H115" s="131"/>
      <c r="I115" s="131"/>
      <c r="J115" s="131"/>
      <c r="K115" s="131"/>
    </row>
    <row r="116" spans="1:11" ht="39.75" customHeight="1">
      <c r="A116" s="130" t="s">
        <v>99</v>
      </c>
      <c r="B116" s="130"/>
      <c r="C116" s="130"/>
      <c r="D116" s="130"/>
      <c r="E116" s="130"/>
      <c r="F116" s="130"/>
      <c r="G116" s="130"/>
      <c r="H116" s="130"/>
      <c r="I116" s="130"/>
      <c r="J116" s="130"/>
      <c r="K116" s="130"/>
    </row>
    <row r="352" ht="15"/>
    <row r="822" ht="15"/>
    <row r="846" ht="15"/>
    <row r="847" ht="15"/>
    <row r="848" ht="15"/>
    <row r="849" ht="15"/>
    <row r="850" ht="15"/>
  </sheetData>
  <sheetProtection/>
  <mergeCells count="149">
    <mergeCell ref="J77:K77"/>
    <mergeCell ref="J78:K78"/>
    <mergeCell ref="J79:K79"/>
    <mergeCell ref="J80:K80"/>
    <mergeCell ref="A116:K116"/>
    <mergeCell ref="A2:K2"/>
    <mergeCell ref="A110:K110"/>
    <mergeCell ref="A111:K111"/>
    <mergeCell ref="A112:K112"/>
    <mergeCell ref="A113:K113"/>
    <mergeCell ref="A114:K114"/>
    <mergeCell ref="A115:K115"/>
    <mergeCell ref="A104:K104"/>
    <mergeCell ref="A105:K105"/>
    <mergeCell ref="A106:K106"/>
    <mergeCell ref="A107:K107"/>
    <mergeCell ref="A108:K108"/>
    <mergeCell ref="A109:K109"/>
    <mergeCell ref="B100:B101"/>
    <mergeCell ref="C100:C101"/>
    <mergeCell ref="D100:E101"/>
    <mergeCell ref="F100:G101"/>
    <mergeCell ref="H100:I101"/>
    <mergeCell ref="J100:K101"/>
    <mergeCell ref="J97:K97"/>
    <mergeCell ref="D98:E98"/>
    <mergeCell ref="F98:G98"/>
    <mergeCell ref="D99:E99"/>
    <mergeCell ref="F99:G99"/>
    <mergeCell ref="H99:I99"/>
    <mergeCell ref="J99:K99"/>
    <mergeCell ref="B95:B96"/>
    <mergeCell ref="C95:C96"/>
    <mergeCell ref="D95:E96"/>
    <mergeCell ref="F95:G96"/>
    <mergeCell ref="H95:I96"/>
    <mergeCell ref="J95:K96"/>
    <mergeCell ref="J93:K93"/>
    <mergeCell ref="D94:E94"/>
    <mergeCell ref="F94:G94"/>
    <mergeCell ref="H94:I94"/>
    <mergeCell ref="J94:K94"/>
    <mergeCell ref="H98:I98"/>
    <mergeCell ref="J98:K98"/>
    <mergeCell ref="D97:E97"/>
    <mergeCell ref="F97:G97"/>
    <mergeCell ref="H97:I97"/>
    <mergeCell ref="J86:K86"/>
    <mergeCell ref="J87:K87"/>
    <mergeCell ref="J88:K88"/>
    <mergeCell ref="J89:K89"/>
    <mergeCell ref="J90:K90"/>
    <mergeCell ref="B91:B92"/>
    <mergeCell ref="C91:C92"/>
    <mergeCell ref="J91:K92"/>
    <mergeCell ref="J71:K71"/>
    <mergeCell ref="J72:K72"/>
    <mergeCell ref="J81:K81"/>
    <mergeCell ref="J82:K82"/>
    <mergeCell ref="J83:K83"/>
    <mergeCell ref="B84:B85"/>
    <mergeCell ref="J84:K85"/>
    <mergeCell ref="J73:K73"/>
    <mergeCell ref="J74:K75"/>
    <mergeCell ref="J76:K76"/>
    <mergeCell ref="J66:K66"/>
    <mergeCell ref="J67:K67"/>
    <mergeCell ref="J68:K68"/>
    <mergeCell ref="B69:B70"/>
    <mergeCell ref="C69:C70"/>
    <mergeCell ref="J69:K70"/>
    <mergeCell ref="J60:K60"/>
    <mergeCell ref="J61:K61"/>
    <mergeCell ref="J62:K62"/>
    <mergeCell ref="J63:K63"/>
    <mergeCell ref="B64:B65"/>
    <mergeCell ref="C64:C65"/>
    <mergeCell ref="J64:K65"/>
    <mergeCell ref="B56:B57"/>
    <mergeCell ref="C56:C57"/>
    <mergeCell ref="J56:K57"/>
    <mergeCell ref="J58:K59"/>
    <mergeCell ref="J51:K51"/>
    <mergeCell ref="B52:B53"/>
    <mergeCell ref="C52:C53"/>
    <mergeCell ref="J52:K53"/>
    <mergeCell ref="J54:K54"/>
    <mergeCell ref="J55:K55"/>
    <mergeCell ref="B46:B47"/>
    <mergeCell ref="C46:C47"/>
    <mergeCell ref="J46:K47"/>
    <mergeCell ref="J48:K48"/>
    <mergeCell ref="J49:K49"/>
    <mergeCell ref="J50:K50"/>
    <mergeCell ref="B41:B42"/>
    <mergeCell ref="C41:C42"/>
    <mergeCell ref="J41:K42"/>
    <mergeCell ref="J43:K43"/>
    <mergeCell ref="J44:K44"/>
    <mergeCell ref="J45:K45"/>
    <mergeCell ref="H36:H37"/>
    <mergeCell ref="I36:I37"/>
    <mergeCell ref="J36:K37"/>
    <mergeCell ref="B39:B40"/>
    <mergeCell ref="C39:C40"/>
    <mergeCell ref="J39:K40"/>
    <mergeCell ref="H30:H31"/>
    <mergeCell ref="I30:I31"/>
    <mergeCell ref="J30:J31"/>
    <mergeCell ref="K30:K31"/>
    <mergeCell ref="B36:B37"/>
    <mergeCell ref="C36:C37"/>
    <mergeCell ref="D36:D37"/>
    <mergeCell ref="E36:E37"/>
    <mergeCell ref="F36:F37"/>
    <mergeCell ref="G36:G37"/>
    <mergeCell ref="H19:H20"/>
    <mergeCell ref="I19:I20"/>
    <mergeCell ref="J19:J20"/>
    <mergeCell ref="K19:K20"/>
    <mergeCell ref="B30:B31"/>
    <mergeCell ref="C30:C31"/>
    <mergeCell ref="D30:D31"/>
    <mergeCell ref="E30:E31"/>
    <mergeCell ref="F30:F31"/>
    <mergeCell ref="G30:G31"/>
    <mergeCell ref="B19:B20"/>
    <mergeCell ref="C19:C20"/>
    <mergeCell ref="D19:D20"/>
    <mergeCell ref="E19:E20"/>
    <mergeCell ref="F19:F20"/>
    <mergeCell ref="G19:G20"/>
    <mergeCell ref="H6:I6"/>
    <mergeCell ref="B12:B13"/>
    <mergeCell ref="C12:C13"/>
    <mergeCell ref="K12:K13"/>
    <mergeCell ref="B14:B15"/>
    <mergeCell ref="C14:C15"/>
    <mergeCell ref="K14:K15"/>
    <mergeCell ref="A4:A7"/>
    <mergeCell ref="B4:B7"/>
    <mergeCell ref="C4:C7"/>
    <mergeCell ref="D4:K4"/>
    <mergeCell ref="D5:E5"/>
    <mergeCell ref="F5:G5"/>
    <mergeCell ref="H5:I5"/>
    <mergeCell ref="J5:K6"/>
    <mergeCell ref="D6:E6"/>
    <mergeCell ref="F6:G6"/>
  </mergeCells>
  <hyperlinks>
    <hyperlink ref="C4" location="Par846" display="Par846"/>
    <hyperlink ref="A9" location="Par846" display="Par846"/>
    <hyperlink ref="A10" location="Par846" display="Par846"/>
    <hyperlink ref="A35" location="Par847" display="Par847"/>
    <hyperlink ref="A83" location="Par848" display="Par848"/>
    <hyperlink ref="A94" location="Par849" display="Par849"/>
    <hyperlink ref="A96" location="Par849" display="Par849"/>
    <hyperlink ref="A97" location="Par849" display="Par849"/>
    <hyperlink ref="A98" location="Par849" display="Par849"/>
    <hyperlink ref="A99" location="Par850" display="Par850"/>
    <hyperlink ref="A106" location="Par55" display="Par55"/>
    <hyperlink ref="A108" location="Par352" display="Par352"/>
    <hyperlink ref="A111" location="Par822" display="Par822"/>
  </hyperlinks>
  <printOptions/>
  <pageMargins left="0.3937007874015748" right="0.31496062992125984" top="0.35433070866141736" bottom="0.35433070866141736" header="0.31496062992125984" footer="0.31496062992125984"/>
  <pageSetup fitToHeight="2" fitToWidth="1" horizontalDpi="180" verticalDpi="180" orientation="portrait" paperSize="9" scale="5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AR205"/>
  <sheetViews>
    <sheetView zoomScale="69" zoomScaleNormal="69" zoomScalePageLayoutView="0" workbookViewId="0" topLeftCell="A40">
      <selection activeCell="D79" sqref="D79"/>
    </sheetView>
  </sheetViews>
  <sheetFormatPr defaultColWidth="9.140625" defaultRowHeight="15"/>
  <cols>
    <col min="1" max="1" width="7.7109375" style="0" customWidth="1"/>
    <col min="2" max="2" width="65.28125" style="0" customWidth="1"/>
    <col min="4" max="4" width="9.8515625" style="0" customWidth="1"/>
    <col min="5" max="5" width="16.28125" style="0" customWidth="1"/>
    <col min="6" max="6" width="15.140625" style="0" customWidth="1"/>
    <col min="7" max="7" width="15.00390625" style="0" customWidth="1"/>
    <col min="8" max="8" width="14.57421875" style="0" customWidth="1"/>
    <col min="9" max="9" width="16.00390625" style="0" customWidth="1"/>
  </cols>
  <sheetData>
    <row r="1" spans="1:9" ht="15.75">
      <c r="A1" s="147" t="s">
        <v>109</v>
      </c>
      <c r="B1" s="147"/>
      <c r="C1" s="147"/>
      <c r="D1" s="147"/>
      <c r="E1" s="147"/>
      <c r="F1" s="147"/>
      <c r="G1" s="147"/>
      <c r="H1" s="147"/>
      <c r="I1" s="147"/>
    </row>
    <row r="2" spans="1:9" ht="15.75">
      <c r="A2" s="147" t="s">
        <v>110</v>
      </c>
      <c r="B2" s="147"/>
      <c r="C2" s="147"/>
      <c r="D2" s="147"/>
      <c r="E2" s="147"/>
      <c r="F2" s="147"/>
      <c r="G2" s="147"/>
      <c r="H2" s="147"/>
      <c r="I2" s="147"/>
    </row>
    <row r="3" ht="15.75">
      <c r="A3" s="3"/>
    </row>
    <row r="4" spans="1:9" ht="17.25" customHeight="1">
      <c r="A4" s="110" t="s">
        <v>111</v>
      </c>
      <c r="B4" s="110" t="s">
        <v>18</v>
      </c>
      <c r="C4" s="110" t="s">
        <v>112</v>
      </c>
      <c r="D4" s="110" t="s">
        <v>113</v>
      </c>
      <c r="E4" s="135" t="s">
        <v>186</v>
      </c>
      <c r="F4" s="110" t="s">
        <v>114</v>
      </c>
      <c r="G4" s="110"/>
      <c r="H4" s="110"/>
      <c r="I4" s="110"/>
    </row>
    <row r="5" spans="1:9" ht="15.75">
      <c r="A5" s="110"/>
      <c r="B5" s="110"/>
      <c r="C5" s="110"/>
      <c r="D5" s="110"/>
      <c r="E5" s="136"/>
      <c r="F5" s="29" t="s">
        <v>164</v>
      </c>
      <c r="G5" s="29" t="s">
        <v>165</v>
      </c>
      <c r="H5" s="29" t="s">
        <v>166</v>
      </c>
      <c r="I5" s="110" t="s">
        <v>22</v>
      </c>
    </row>
    <row r="6" spans="1:9" ht="47.25">
      <c r="A6" s="110"/>
      <c r="B6" s="110"/>
      <c r="C6" s="110"/>
      <c r="D6" s="110"/>
      <c r="E6" s="137"/>
      <c r="F6" s="17" t="s">
        <v>115</v>
      </c>
      <c r="G6" s="17" t="s">
        <v>116</v>
      </c>
      <c r="H6" s="17" t="s">
        <v>117</v>
      </c>
      <c r="I6" s="110"/>
    </row>
    <row r="7" spans="1:9" ht="15.75">
      <c r="A7" s="17">
        <v>1</v>
      </c>
      <c r="B7" s="17">
        <v>2</v>
      </c>
      <c r="C7" s="17">
        <v>3</v>
      </c>
      <c r="D7" s="17">
        <v>4</v>
      </c>
      <c r="E7" s="84"/>
      <c r="F7" s="17">
        <v>5</v>
      </c>
      <c r="G7" s="17">
        <v>6</v>
      </c>
      <c r="H7" s="17">
        <v>7</v>
      </c>
      <c r="I7" s="17">
        <v>8</v>
      </c>
    </row>
    <row r="8" spans="1:9" ht="31.5">
      <c r="A8" s="17">
        <v>1</v>
      </c>
      <c r="B8" s="34" t="s">
        <v>118</v>
      </c>
      <c r="C8" s="32">
        <v>26000</v>
      </c>
      <c r="D8" s="32" t="s">
        <v>28</v>
      </c>
      <c r="E8" s="85"/>
      <c r="F8" s="41">
        <f>F9+F12+F16+F11</f>
        <v>5635164.92</v>
      </c>
      <c r="G8" s="41">
        <f>G9+G12+G16+G11</f>
        <v>5905019.5</v>
      </c>
      <c r="H8" s="41">
        <f>H9+H12+H16+H11</f>
        <v>5905019.5</v>
      </c>
      <c r="I8" s="34"/>
    </row>
    <row r="9" spans="1:9" ht="15.75">
      <c r="A9" s="140" t="s">
        <v>148</v>
      </c>
      <c r="B9" s="18" t="s">
        <v>31</v>
      </c>
      <c r="C9" s="110">
        <v>26100</v>
      </c>
      <c r="D9" s="110" t="s">
        <v>28</v>
      </c>
      <c r="E9" s="84"/>
      <c r="F9" s="141"/>
      <c r="G9" s="141"/>
      <c r="H9" s="141"/>
      <c r="I9" s="114"/>
    </row>
    <row r="10" spans="1:9" ht="127.5" customHeight="1">
      <c r="A10" s="140"/>
      <c r="B10" s="18" t="s">
        <v>119</v>
      </c>
      <c r="C10" s="110"/>
      <c r="D10" s="110"/>
      <c r="E10" s="84"/>
      <c r="F10" s="141"/>
      <c r="G10" s="141"/>
      <c r="H10" s="141"/>
      <c r="I10" s="114"/>
    </row>
    <row r="11" spans="1:9" ht="63">
      <c r="A11" s="19" t="s">
        <v>149</v>
      </c>
      <c r="B11" s="18" t="s">
        <v>120</v>
      </c>
      <c r="C11" s="17">
        <v>26200</v>
      </c>
      <c r="D11" s="17" t="s">
        <v>28</v>
      </c>
      <c r="E11" s="84"/>
      <c r="F11" s="42"/>
      <c r="G11" s="42"/>
      <c r="H11" s="42"/>
      <c r="I11" s="18"/>
    </row>
    <row r="12" spans="1:9" ht="47.25" customHeight="1">
      <c r="A12" s="19" t="s">
        <v>150</v>
      </c>
      <c r="B12" s="18" t="s">
        <v>121</v>
      </c>
      <c r="C12" s="17">
        <v>26300</v>
      </c>
      <c r="D12" s="17" t="s">
        <v>28</v>
      </c>
      <c r="E12" s="84"/>
      <c r="F12" s="55"/>
      <c r="G12" s="55"/>
      <c r="H12" s="55"/>
      <c r="I12" s="54"/>
    </row>
    <row r="13" spans="1:10" ht="21" customHeight="1">
      <c r="A13" s="96" t="s">
        <v>180</v>
      </c>
      <c r="B13" s="54" t="s">
        <v>181</v>
      </c>
      <c r="C13" s="84">
        <v>26310</v>
      </c>
      <c r="D13" s="84" t="s">
        <v>28</v>
      </c>
      <c r="E13" s="84"/>
      <c r="F13" s="84" t="s">
        <v>28</v>
      </c>
      <c r="G13" s="89"/>
      <c r="H13" s="89"/>
      <c r="I13" s="89"/>
      <c r="J13" s="83"/>
    </row>
    <row r="14" spans="1:10" ht="21" customHeight="1">
      <c r="A14" s="96"/>
      <c r="B14" s="95" t="s">
        <v>182</v>
      </c>
      <c r="C14" s="84" t="s">
        <v>183</v>
      </c>
      <c r="D14" s="84" t="s">
        <v>28</v>
      </c>
      <c r="E14" s="84"/>
      <c r="F14" s="84"/>
      <c r="G14" s="89"/>
      <c r="H14" s="89"/>
      <c r="I14" s="89"/>
      <c r="J14" s="83"/>
    </row>
    <row r="15" spans="1:10" ht="21" customHeight="1">
      <c r="A15" s="96" t="s">
        <v>184</v>
      </c>
      <c r="B15" s="95" t="s">
        <v>185</v>
      </c>
      <c r="C15" s="84">
        <v>26320</v>
      </c>
      <c r="D15" s="84" t="s">
        <v>28</v>
      </c>
      <c r="E15" s="84"/>
      <c r="F15" s="84" t="s">
        <v>28</v>
      </c>
      <c r="G15" s="89"/>
      <c r="H15" s="89"/>
      <c r="I15" s="89"/>
      <c r="J15" s="83"/>
    </row>
    <row r="16" spans="1:9" ht="63">
      <c r="A16" s="19" t="s">
        <v>151</v>
      </c>
      <c r="B16" s="34" t="s">
        <v>122</v>
      </c>
      <c r="C16" s="32">
        <v>26400</v>
      </c>
      <c r="D16" s="32" t="s">
        <v>28</v>
      </c>
      <c r="E16" s="85"/>
      <c r="F16" s="41">
        <f>F17+F22+'раздел 1'!E88</f>
        <v>5635164.92</v>
      </c>
      <c r="G16" s="41">
        <f>G17+G22+'раздел 1'!G88</f>
        <v>5905019.5</v>
      </c>
      <c r="H16" s="41">
        <f>H17+H22+'раздел 1'!I88</f>
        <v>5905019.5</v>
      </c>
      <c r="I16" s="34"/>
    </row>
    <row r="17" spans="1:9" ht="15.75">
      <c r="A17" s="144" t="s">
        <v>152</v>
      </c>
      <c r="B17" s="59" t="s">
        <v>31</v>
      </c>
      <c r="C17" s="113">
        <v>26410</v>
      </c>
      <c r="D17" s="113" t="s">
        <v>28</v>
      </c>
      <c r="E17" s="88"/>
      <c r="F17" s="138">
        <f>F19+F21</f>
        <v>2781478.67</v>
      </c>
      <c r="G17" s="138">
        <f>G19+G21</f>
        <v>3503490</v>
      </c>
      <c r="H17" s="138">
        <f>H19+H21</f>
        <v>3503490</v>
      </c>
      <c r="I17" s="139"/>
    </row>
    <row r="18" spans="1:9" ht="31.5" customHeight="1">
      <c r="A18" s="144"/>
      <c r="B18" s="59" t="s">
        <v>123</v>
      </c>
      <c r="C18" s="113"/>
      <c r="D18" s="113"/>
      <c r="E18" s="88"/>
      <c r="F18" s="138"/>
      <c r="G18" s="138"/>
      <c r="H18" s="138"/>
      <c r="I18" s="139"/>
    </row>
    <row r="19" spans="1:9" ht="15.75">
      <c r="A19" s="110" t="s">
        <v>124</v>
      </c>
      <c r="B19" s="18" t="s">
        <v>31</v>
      </c>
      <c r="C19" s="110">
        <v>26411</v>
      </c>
      <c r="D19" s="110" t="s">
        <v>28</v>
      </c>
      <c r="E19" s="84"/>
      <c r="F19" s="142"/>
      <c r="G19" s="143"/>
      <c r="H19" s="143"/>
      <c r="I19" s="114"/>
    </row>
    <row r="20" spans="1:9" ht="18" customHeight="1">
      <c r="A20" s="110"/>
      <c r="B20" s="18" t="s">
        <v>125</v>
      </c>
      <c r="C20" s="110"/>
      <c r="D20" s="110"/>
      <c r="E20" s="84"/>
      <c r="F20" s="142"/>
      <c r="G20" s="143"/>
      <c r="H20" s="143"/>
      <c r="I20" s="114"/>
    </row>
    <row r="21" spans="1:9" ht="15.75" customHeight="1">
      <c r="A21" s="17" t="s">
        <v>126</v>
      </c>
      <c r="B21" s="70" t="s">
        <v>127</v>
      </c>
      <c r="C21" s="52">
        <v>26412</v>
      </c>
      <c r="D21" s="52" t="s">
        <v>28</v>
      </c>
      <c r="E21" s="52"/>
      <c r="F21" s="55">
        <f>'раздел 1'!D83-'раздел 1'!D27</f>
        <v>2781478.67</v>
      </c>
      <c r="G21" s="55">
        <f>'раздел 1'!F88-'раздел 1'!F27</f>
        <v>3503490</v>
      </c>
      <c r="H21" s="55">
        <f>G21</f>
        <v>3503490</v>
      </c>
      <c r="I21" s="70"/>
    </row>
    <row r="22" spans="1:9" ht="47.25">
      <c r="A22" s="20" t="s">
        <v>153</v>
      </c>
      <c r="B22" s="59" t="s">
        <v>128</v>
      </c>
      <c r="C22" s="57">
        <v>26420</v>
      </c>
      <c r="D22" s="57" t="s">
        <v>28</v>
      </c>
      <c r="E22" s="88"/>
      <c r="F22" s="71">
        <f>F23+F25</f>
        <v>46680</v>
      </c>
      <c r="G22" s="71">
        <f>G23+G25</f>
        <v>41580</v>
      </c>
      <c r="H22" s="71">
        <f>H23+H25</f>
        <v>41580</v>
      </c>
      <c r="I22" s="59"/>
    </row>
    <row r="23" spans="1:9" ht="15.75">
      <c r="A23" s="110" t="s">
        <v>129</v>
      </c>
      <c r="B23" s="18" t="s">
        <v>31</v>
      </c>
      <c r="C23" s="110">
        <v>26421</v>
      </c>
      <c r="D23" s="110" t="s">
        <v>28</v>
      </c>
      <c r="E23" s="84"/>
      <c r="F23" s="142"/>
      <c r="G23" s="142"/>
      <c r="H23" s="142"/>
      <c r="I23" s="114"/>
    </row>
    <row r="24" spans="1:9" ht="15.75">
      <c r="A24" s="110"/>
      <c r="B24" s="18" t="s">
        <v>125</v>
      </c>
      <c r="C24" s="110"/>
      <c r="D24" s="110"/>
      <c r="E24" s="84"/>
      <c r="F24" s="142"/>
      <c r="G24" s="142"/>
      <c r="H24" s="142"/>
      <c r="I24" s="114"/>
    </row>
    <row r="25" spans="1:9" ht="31.5">
      <c r="A25" s="17" t="s">
        <v>130</v>
      </c>
      <c r="B25" s="18" t="s">
        <v>127</v>
      </c>
      <c r="C25" s="17">
        <v>26422</v>
      </c>
      <c r="D25" s="17" t="s">
        <v>28</v>
      </c>
      <c r="E25" s="84"/>
      <c r="F25" s="55">
        <f>'раздел 1'!D27</f>
        <v>46680</v>
      </c>
      <c r="G25" s="55">
        <f>'раздел 1'!F27</f>
        <v>41580</v>
      </c>
      <c r="H25" s="55">
        <f>'раздел 1'!H27</f>
        <v>41580</v>
      </c>
      <c r="I25" s="18"/>
    </row>
    <row r="26" spans="1:9" ht="31.5">
      <c r="A26" s="84"/>
      <c r="B26" s="95" t="s">
        <v>182</v>
      </c>
      <c r="C26" s="84" t="s">
        <v>190</v>
      </c>
      <c r="D26" s="84" t="s">
        <v>28</v>
      </c>
      <c r="E26" s="96">
        <v>1310075540</v>
      </c>
      <c r="F26" s="90">
        <v>41580</v>
      </c>
      <c r="G26" s="89">
        <v>41580</v>
      </c>
      <c r="H26" s="89">
        <v>41580</v>
      </c>
      <c r="I26" s="83"/>
    </row>
    <row r="27" spans="1:9" ht="31.5">
      <c r="A27" s="84"/>
      <c r="B27" s="95"/>
      <c r="C27" s="84" t="s">
        <v>190</v>
      </c>
      <c r="D27" s="84" t="s">
        <v>28</v>
      </c>
      <c r="E27" s="84">
        <v>1310087410</v>
      </c>
      <c r="F27" s="90">
        <v>5100</v>
      </c>
      <c r="G27" s="89"/>
      <c r="H27" s="89"/>
      <c r="I27" s="83"/>
    </row>
    <row r="28" spans="1:9" ht="31.5">
      <c r="A28" s="84"/>
      <c r="B28" s="95"/>
      <c r="C28" s="84" t="s">
        <v>190</v>
      </c>
      <c r="D28" s="84" t="s">
        <v>28</v>
      </c>
      <c r="E28" s="84"/>
      <c r="F28" s="90"/>
      <c r="G28" s="89"/>
      <c r="H28" s="89"/>
      <c r="I28" s="83"/>
    </row>
    <row r="29" spans="1:9" ht="31.5">
      <c r="A29" s="84"/>
      <c r="B29" s="95"/>
      <c r="C29" s="84" t="s">
        <v>190</v>
      </c>
      <c r="D29" s="84" t="s">
        <v>28</v>
      </c>
      <c r="E29" s="84"/>
      <c r="F29" s="90"/>
      <c r="G29" s="89"/>
      <c r="H29" s="89"/>
      <c r="I29" s="83"/>
    </row>
    <row r="30" spans="1:9" ht="31.5">
      <c r="A30" s="84"/>
      <c r="B30" s="95"/>
      <c r="C30" s="84" t="s">
        <v>190</v>
      </c>
      <c r="D30" s="84" t="s">
        <v>28</v>
      </c>
      <c r="E30" s="84"/>
      <c r="F30" s="90"/>
      <c r="G30" s="89"/>
      <c r="H30" s="89"/>
      <c r="I30" s="83"/>
    </row>
    <row r="31" spans="1:9" ht="31.5">
      <c r="A31" s="84"/>
      <c r="B31" s="95"/>
      <c r="C31" s="84" t="s">
        <v>190</v>
      </c>
      <c r="D31" s="84" t="s">
        <v>28</v>
      </c>
      <c r="E31" s="84"/>
      <c r="F31" s="90"/>
      <c r="G31" s="89"/>
      <c r="H31" s="89"/>
      <c r="I31" s="83"/>
    </row>
    <row r="32" spans="1:9" ht="31.5">
      <c r="A32" s="84"/>
      <c r="B32" s="95"/>
      <c r="C32" s="84" t="s">
        <v>190</v>
      </c>
      <c r="D32" s="84" t="s">
        <v>28</v>
      </c>
      <c r="E32" s="84"/>
      <c r="F32" s="90"/>
      <c r="G32" s="89"/>
      <c r="H32" s="89"/>
      <c r="I32" s="83"/>
    </row>
    <row r="33" spans="1:9" ht="31.5">
      <c r="A33" s="20" t="s">
        <v>154</v>
      </c>
      <c r="B33" s="18" t="s">
        <v>131</v>
      </c>
      <c r="C33" s="17">
        <v>26430</v>
      </c>
      <c r="D33" s="17" t="s">
        <v>28</v>
      </c>
      <c r="E33" s="84"/>
      <c r="F33" s="42"/>
      <c r="G33" s="42"/>
      <c r="H33" s="42"/>
      <c r="I33" s="18"/>
    </row>
    <row r="34" spans="1:9" ht="31.5">
      <c r="A34" s="91"/>
      <c r="B34" s="95" t="s">
        <v>182</v>
      </c>
      <c r="C34" s="84" t="s">
        <v>187</v>
      </c>
      <c r="D34" s="84" t="s">
        <v>28</v>
      </c>
      <c r="E34" s="84"/>
      <c r="F34" s="89"/>
      <c r="G34" s="89"/>
      <c r="H34" s="89"/>
      <c r="I34" s="83"/>
    </row>
    <row r="35" spans="1:9" ht="31.5">
      <c r="A35" s="20" t="s">
        <v>155</v>
      </c>
      <c r="B35" s="18" t="s">
        <v>132</v>
      </c>
      <c r="C35" s="17">
        <v>26450</v>
      </c>
      <c r="D35" s="17" t="s">
        <v>28</v>
      </c>
      <c r="E35" s="84"/>
      <c r="F35" s="42"/>
      <c r="G35" s="42"/>
      <c r="H35" s="42"/>
      <c r="I35" s="18"/>
    </row>
    <row r="36" spans="1:9" ht="15.75">
      <c r="A36" s="110" t="s">
        <v>133</v>
      </c>
      <c r="B36" s="18" t="s">
        <v>31</v>
      </c>
      <c r="C36" s="110">
        <v>26451</v>
      </c>
      <c r="D36" s="110" t="s">
        <v>28</v>
      </c>
      <c r="E36" s="84"/>
      <c r="F36" s="141"/>
      <c r="G36" s="141"/>
      <c r="H36" s="141"/>
      <c r="I36" s="114"/>
    </row>
    <row r="37" spans="1:9" ht="15.75">
      <c r="A37" s="110"/>
      <c r="B37" s="18" t="s">
        <v>125</v>
      </c>
      <c r="C37" s="110"/>
      <c r="D37" s="110"/>
      <c r="E37" s="84"/>
      <c r="F37" s="141"/>
      <c r="G37" s="141"/>
      <c r="H37" s="141"/>
      <c r="I37" s="114"/>
    </row>
    <row r="38" spans="1:9" ht="31.5">
      <c r="A38" s="84"/>
      <c r="B38" s="95" t="s">
        <v>182</v>
      </c>
      <c r="C38" s="86" t="s">
        <v>188</v>
      </c>
      <c r="D38" s="84"/>
      <c r="E38" s="84"/>
      <c r="F38" s="89"/>
      <c r="G38" s="89"/>
      <c r="H38" s="89"/>
      <c r="I38" s="83"/>
    </row>
    <row r="39" spans="1:9" ht="31.5">
      <c r="A39" s="17" t="s">
        <v>134</v>
      </c>
      <c r="B39" s="18" t="s">
        <v>135</v>
      </c>
      <c r="C39" s="17">
        <v>26452</v>
      </c>
      <c r="D39" s="17" t="s">
        <v>28</v>
      </c>
      <c r="E39" s="84"/>
      <c r="F39" s="42"/>
      <c r="G39" s="42"/>
      <c r="H39" s="42"/>
      <c r="I39" s="18"/>
    </row>
    <row r="40" spans="1:9" ht="31.5">
      <c r="A40" s="84"/>
      <c r="B40" s="95" t="s">
        <v>182</v>
      </c>
      <c r="C40" s="86" t="s">
        <v>189</v>
      </c>
      <c r="D40" s="84"/>
      <c r="E40" s="84"/>
      <c r="F40" s="89"/>
      <c r="G40" s="89"/>
      <c r="H40" s="89"/>
      <c r="I40" s="83"/>
    </row>
    <row r="41" spans="1:9" ht="63">
      <c r="A41" s="17">
        <v>2</v>
      </c>
      <c r="B41" s="70" t="s">
        <v>136</v>
      </c>
      <c r="C41" s="52">
        <v>26500</v>
      </c>
      <c r="D41" s="52" t="s">
        <v>28</v>
      </c>
      <c r="E41" s="52"/>
      <c r="F41" s="82"/>
      <c r="G41" s="82"/>
      <c r="H41" s="82"/>
      <c r="I41" s="70"/>
    </row>
    <row r="42" spans="1:9" ht="63">
      <c r="A42" s="17">
        <v>3</v>
      </c>
      <c r="B42" s="80" t="s">
        <v>138</v>
      </c>
      <c r="C42" s="78">
        <v>26600</v>
      </c>
      <c r="D42" s="78" t="s">
        <v>28</v>
      </c>
      <c r="E42" s="88"/>
      <c r="F42" s="79">
        <f>F17+F22+'раздел 1'!E88</f>
        <v>5635164.92</v>
      </c>
      <c r="G42" s="79">
        <f>G17+G22+'раздел 1'!G88</f>
        <v>5905019.5</v>
      </c>
      <c r="H42" s="79">
        <f>H17+H22+'раздел 1'!I88</f>
        <v>5905019.5</v>
      </c>
      <c r="I42" s="80"/>
    </row>
    <row r="43" spans="1:9" ht="15.75">
      <c r="A43" s="18"/>
      <c r="B43" s="18" t="s">
        <v>137</v>
      </c>
      <c r="C43" s="17">
        <v>26610</v>
      </c>
      <c r="D43" s="18"/>
      <c r="E43" s="83"/>
      <c r="F43" s="81">
        <f>F42-F12</f>
        <v>5635164.92</v>
      </c>
      <c r="G43" s="81">
        <f>G42-G12</f>
        <v>5905019.5</v>
      </c>
      <c r="H43" s="81">
        <f>H42-H12</f>
        <v>5905019.5</v>
      </c>
      <c r="I43" s="18"/>
    </row>
    <row r="44" spans="1:9" ht="15.75">
      <c r="A44" s="48"/>
      <c r="B44" s="49"/>
      <c r="C44" s="48">
        <v>2020</v>
      </c>
      <c r="D44" s="49"/>
      <c r="E44" s="83"/>
      <c r="F44" s="50">
        <f>'раздел 1'!D88+'раздел 1'!E88</f>
        <v>5635164.92</v>
      </c>
      <c r="G44" s="50"/>
      <c r="H44" s="50"/>
      <c r="I44" s="49"/>
    </row>
    <row r="45" spans="1:9" ht="15.75">
      <c r="A45" s="48"/>
      <c r="B45" s="49"/>
      <c r="C45" s="48">
        <v>2021</v>
      </c>
      <c r="D45" s="49"/>
      <c r="E45" s="83"/>
      <c r="F45" s="50"/>
      <c r="G45" s="50">
        <f>'раздел 1'!F88+'раздел 1'!G88</f>
        <v>5905019.5</v>
      </c>
      <c r="H45" s="50"/>
      <c r="I45" s="49"/>
    </row>
    <row r="46" spans="1:9" ht="15.75">
      <c r="A46" s="48"/>
      <c r="B46" s="49"/>
      <c r="C46" s="48">
        <v>2022</v>
      </c>
      <c r="D46" s="49"/>
      <c r="E46" s="83"/>
      <c r="F46" s="50"/>
      <c r="G46" s="50"/>
      <c r="H46" s="50">
        <f>'раздел 1'!H88+'раздел 1'!I88</f>
        <v>5905019.5</v>
      </c>
      <c r="I46" s="49"/>
    </row>
    <row r="47" ht="15.75">
      <c r="A47" s="3"/>
    </row>
    <row r="48" spans="1:9" ht="15.75">
      <c r="A48" s="145" t="s">
        <v>170</v>
      </c>
      <c r="B48" s="145"/>
      <c r="C48" s="145"/>
      <c r="D48" s="145"/>
      <c r="E48" s="145"/>
      <c r="F48" s="145"/>
      <c r="G48" s="145"/>
      <c r="H48" s="145"/>
      <c r="I48" s="145"/>
    </row>
    <row r="49" spans="1:9" ht="15.75">
      <c r="A49" s="145" t="s">
        <v>139</v>
      </c>
      <c r="B49" s="145"/>
      <c r="C49" s="145"/>
      <c r="D49" s="145"/>
      <c r="E49" s="145"/>
      <c r="F49" s="145"/>
      <c r="G49" s="145"/>
      <c r="H49" s="145"/>
      <c r="I49" s="145"/>
    </row>
    <row r="50" ht="15.75">
      <c r="A50" s="3"/>
    </row>
    <row r="51" spans="1:9" ht="15.75">
      <c r="A51" s="145" t="s">
        <v>168</v>
      </c>
      <c r="B51" s="145"/>
      <c r="C51" s="145"/>
      <c r="D51" s="145"/>
      <c r="E51" s="145"/>
      <c r="F51" s="145"/>
      <c r="G51" s="145"/>
      <c r="H51" s="145"/>
      <c r="I51" s="145"/>
    </row>
    <row r="52" spans="1:9" ht="15.75">
      <c r="A52" s="145" t="s">
        <v>140</v>
      </c>
      <c r="B52" s="145"/>
      <c r="C52" s="145"/>
      <c r="D52" s="145"/>
      <c r="E52" s="145"/>
      <c r="F52" s="145"/>
      <c r="G52" s="145"/>
      <c r="H52" s="145"/>
      <c r="I52" s="145"/>
    </row>
    <row r="53" spans="1:9" ht="15.75">
      <c r="A53" s="145"/>
      <c r="B53" s="145"/>
      <c r="C53" s="145"/>
      <c r="D53" s="145"/>
      <c r="E53" s="145"/>
      <c r="F53" s="145"/>
      <c r="G53" s="145"/>
      <c r="H53" s="145"/>
      <c r="I53" s="145"/>
    </row>
    <row r="54" ht="15.75">
      <c r="A54" s="3"/>
    </row>
    <row r="55" spans="1:9" ht="15">
      <c r="A55" s="146" t="s">
        <v>141</v>
      </c>
      <c r="B55" s="146"/>
      <c r="C55" s="146"/>
      <c r="D55" s="146"/>
      <c r="E55" s="146"/>
      <c r="F55" s="146"/>
      <c r="G55" s="146"/>
      <c r="H55" s="146"/>
      <c r="I55" s="146"/>
    </row>
    <row r="56" spans="1:9" ht="15">
      <c r="A56" s="146" t="s">
        <v>142</v>
      </c>
      <c r="B56" s="146"/>
      <c r="C56" s="146"/>
      <c r="D56" s="146"/>
      <c r="E56" s="146"/>
      <c r="F56" s="146"/>
      <c r="G56" s="146"/>
      <c r="H56" s="146"/>
      <c r="I56" s="146"/>
    </row>
    <row r="57" spans="1:9" ht="15">
      <c r="A57" s="146" t="s">
        <v>193</v>
      </c>
      <c r="B57" s="146"/>
      <c r="C57" s="146"/>
      <c r="D57" s="146"/>
      <c r="E57" s="146"/>
      <c r="F57" s="146"/>
      <c r="G57" s="146"/>
      <c r="H57" s="146"/>
      <c r="I57" s="146"/>
    </row>
    <row r="58" spans="1:9" ht="15">
      <c r="A58" s="146" t="s">
        <v>143</v>
      </c>
      <c r="B58" s="146"/>
      <c r="C58" s="146"/>
      <c r="D58" s="146"/>
      <c r="E58" s="146"/>
      <c r="F58" s="146"/>
      <c r="G58" s="146"/>
      <c r="H58" s="146"/>
      <c r="I58" s="146"/>
    </row>
    <row r="59" spans="1:9" ht="15">
      <c r="A59" s="146" t="s">
        <v>194</v>
      </c>
      <c r="B59" s="146"/>
      <c r="C59" s="146"/>
      <c r="D59" s="146"/>
      <c r="E59" s="146"/>
      <c r="F59" s="146"/>
      <c r="G59" s="146"/>
      <c r="H59" s="146"/>
      <c r="I59" s="146"/>
    </row>
    <row r="60" spans="1:9" ht="15">
      <c r="A60" s="146" t="s">
        <v>144</v>
      </c>
      <c r="B60" s="146"/>
      <c r="C60" s="146"/>
      <c r="D60" s="146"/>
      <c r="E60" s="146"/>
      <c r="F60" s="146"/>
      <c r="G60" s="146"/>
      <c r="H60" s="146"/>
      <c r="I60" s="146"/>
    </row>
    <row r="61" spans="1:9" ht="15">
      <c r="A61" s="146"/>
      <c r="B61" s="146"/>
      <c r="C61" s="146"/>
      <c r="D61" s="146"/>
      <c r="E61" s="146"/>
      <c r="F61" s="146"/>
      <c r="G61" s="146"/>
      <c r="H61" s="146"/>
      <c r="I61" s="146"/>
    </row>
    <row r="62" spans="1:9" ht="15">
      <c r="A62" s="146" t="s">
        <v>145</v>
      </c>
      <c r="B62" s="146"/>
      <c r="C62" s="146"/>
      <c r="D62" s="146"/>
      <c r="E62" s="146"/>
      <c r="F62" s="146"/>
      <c r="G62" s="146"/>
      <c r="H62" s="146"/>
      <c r="I62" s="146"/>
    </row>
    <row r="63" ht="15.75">
      <c r="A63" s="3"/>
    </row>
    <row r="64" spans="1:9" ht="15.75">
      <c r="A64" s="148" t="s">
        <v>91</v>
      </c>
      <c r="B64" s="148"/>
      <c r="C64" s="148"/>
      <c r="D64" s="148"/>
      <c r="E64" s="148"/>
      <c r="F64" s="148"/>
      <c r="G64" s="148"/>
      <c r="H64" s="148"/>
      <c r="I64" s="148"/>
    </row>
    <row r="65" spans="1:9" ht="28.5" customHeight="1">
      <c r="A65" s="130" t="s">
        <v>191</v>
      </c>
      <c r="B65" s="130"/>
      <c r="C65" s="130"/>
      <c r="D65" s="130"/>
      <c r="E65" s="130"/>
      <c r="F65" s="130"/>
      <c r="G65" s="130"/>
      <c r="H65" s="130"/>
      <c r="I65" s="130"/>
    </row>
    <row r="66" spans="1:9" ht="76.5" customHeight="1">
      <c r="A66" s="130" t="s">
        <v>156</v>
      </c>
      <c r="B66" s="130"/>
      <c r="C66" s="130"/>
      <c r="D66" s="130"/>
      <c r="E66" s="130"/>
      <c r="F66" s="130"/>
      <c r="G66" s="130"/>
      <c r="H66" s="130"/>
      <c r="I66" s="130"/>
    </row>
    <row r="67" spans="1:9" ht="76.5" customHeight="1">
      <c r="A67" s="149" t="s">
        <v>192</v>
      </c>
      <c r="B67" s="149"/>
      <c r="C67" s="149"/>
      <c r="D67" s="149"/>
      <c r="E67" s="149"/>
      <c r="F67" s="149"/>
      <c r="G67" s="149"/>
      <c r="H67" s="149"/>
      <c r="I67" s="149"/>
    </row>
    <row r="68" spans="1:9" ht="27.75" customHeight="1">
      <c r="A68" s="130" t="s">
        <v>157</v>
      </c>
      <c r="B68" s="130"/>
      <c r="C68" s="130"/>
      <c r="D68" s="130"/>
      <c r="E68" s="130"/>
      <c r="F68" s="130"/>
      <c r="G68" s="130"/>
      <c r="H68" s="130"/>
      <c r="I68" s="130"/>
    </row>
    <row r="69" spans="1:9" ht="14.25">
      <c r="A69" s="130" t="s">
        <v>158</v>
      </c>
      <c r="B69" s="130"/>
      <c r="C69" s="130"/>
      <c r="D69" s="130"/>
      <c r="E69" s="130"/>
      <c r="F69" s="130"/>
      <c r="G69" s="130"/>
      <c r="H69" s="130"/>
      <c r="I69" s="130"/>
    </row>
    <row r="70" spans="1:9" ht="14.25">
      <c r="A70" s="132" t="s">
        <v>146</v>
      </c>
      <c r="B70" s="132"/>
      <c r="C70" s="132"/>
      <c r="D70" s="132"/>
      <c r="E70" s="132"/>
      <c r="F70" s="132"/>
      <c r="G70" s="132"/>
      <c r="H70" s="132"/>
      <c r="I70" s="132"/>
    </row>
    <row r="71" spans="1:9" ht="14.25">
      <c r="A71" s="130" t="s">
        <v>147</v>
      </c>
      <c r="B71" s="130"/>
      <c r="C71" s="130"/>
      <c r="D71" s="130"/>
      <c r="E71" s="130"/>
      <c r="F71" s="130"/>
      <c r="G71" s="130"/>
      <c r="H71" s="130"/>
      <c r="I71" s="130"/>
    </row>
    <row r="72" spans="1:9" ht="28.5" customHeight="1">
      <c r="A72" s="130" t="s">
        <v>159</v>
      </c>
      <c r="B72" s="130"/>
      <c r="C72" s="130"/>
      <c r="D72" s="130"/>
      <c r="E72" s="130"/>
      <c r="F72" s="130"/>
      <c r="G72" s="130"/>
      <c r="H72" s="130"/>
      <c r="I72" s="130"/>
    </row>
    <row r="200" ht="15"/>
    <row r="201" ht="15"/>
    <row r="205" ht="15"/>
  </sheetData>
  <sheetProtection/>
  <mergeCells count="66">
    <mergeCell ref="A72:I72"/>
    <mergeCell ref="A70:I70"/>
    <mergeCell ref="A71:I71"/>
    <mergeCell ref="A65:I65"/>
    <mergeCell ref="A66:I66"/>
    <mergeCell ref="A67:I67"/>
    <mergeCell ref="A68:I68"/>
    <mergeCell ref="A69:I69"/>
    <mergeCell ref="A58:I58"/>
    <mergeCell ref="A59:I59"/>
    <mergeCell ref="A60:I60"/>
    <mergeCell ref="A61:I61"/>
    <mergeCell ref="A62:I62"/>
    <mergeCell ref="A64:I64"/>
    <mergeCell ref="A55:I55"/>
    <mergeCell ref="A56:I56"/>
    <mergeCell ref="A1:I1"/>
    <mergeCell ref="A2:I2"/>
    <mergeCell ref="A57:I57"/>
    <mergeCell ref="I36:I37"/>
    <mergeCell ref="A48:I48"/>
    <mergeCell ref="A49:I49"/>
    <mergeCell ref="A51:I51"/>
    <mergeCell ref="A52:I52"/>
    <mergeCell ref="A53:I53"/>
    <mergeCell ref="A36:A37"/>
    <mergeCell ref="C36:C37"/>
    <mergeCell ref="D36:D37"/>
    <mergeCell ref="F36:F37"/>
    <mergeCell ref="G36:G37"/>
    <mergeCell ref="H36:H37"/>
    <mergeCell ref="I19:I20"/>
    <mergeCell ref="A23:A24"/>
    <mergeCell ref="C23:C24"/>
    <mergeCell ref="D23:D24"/>
    <mergeCell ref="F23:F24"/>
    <mergeCell ref="G23:G24"/>
    <mergeCell ref="H23:H24"/>
    <mergeCell ref="I23:I24"/>
    <mergeCell ref="A19:A20"/>
    <mergeCell ref="C19:C20"/>
    <mergeCell ref="D19:D20"/>
    <mergeCell ref="F19:F20"/>
    <mergeCell ref="G19:G20"/>
    <mergeCell ref="H19:H20"/>
    <mergeCell ref="I9:I10"/>
    <mergeCell ref="A17:A18"/>
    <mergeCell ref="C17:C18"/>
    <mergeCell ref="D17:D18"/>
    <mergeCell ref="F17:F18"/>
    <mergeCell ref="G17:G18"/>
    <mergeCell ref="H17:H18"/>
    <mergeCell ref="I17:I18"/>
    <mergeCell ref="A9:A10"/>
    <mergeCell ref="C9:C10"/>
    <mergeCell ref="D9:D10"/>
    <mergeCell ref="F9:F10"/>
    <mergeCell ref="G9:G10"/>
    <mergeCell ref="H9:H10"/>
    <mergeCell ref="A4:A6"/>
    <mergeCell ref="B4:B6"/>
    <mergeCell ref="C4:C6"/>
    <mergeCell ref="D4:D6"/>
    <mergeCell ref="F4:I4"/>
    <mergeCell ref="I5:I6"/>
    <mergeCell ref="E4:E6"/>
  </mergeCells>
  <hyperlinks>
    <hyperlink ref="A2" location="Par200" display="Par200"/>
    <hyperlink ref="B8" location="Par201" display="Par201"/>
    <hyperlink ref="B20" r:id="rId1" display="consultantplus://offline/ref=179850A0EF96663A186F04DD468DDB446E8E4B04C08DD8A51A50169749D1F7DC3C280BF7F9D0839DE91B858108L9j8J"/>
    <hyperlink ref="B22" r:id="rId2" display="consultantplus://offline/ref=179850A0EF96663A186F04DD468DDB446E8F4F02C487D8A51A50169749D1F7DC2E2853F9FAD79B96B454C3D404930D74DCE0B1FF67AAL6j8J"/>
    <hyperlink ref="B24" r:id="rId3" display="consultantplus://offline/ref=179850A0EF96663A186F04DD468DDB446E8E4B04C08DD8A51A50169749D1F7DC3C280BF7F9D0839DE91B858108L9j8J"/>
    <hyperlink ref="B33" location="Par205" display="Par205"/>
    <hyperlink ref="B37" r:id="rId4" display="consultantplus://offline/ref=179850A0EF96663A186F04DD468DDB446E8E4B04C08DD8A51A50169749D1F7DC3C280BF7F9D0839DE91B858108L9j8J"/>
    <hyperlink ref="B39" r:id="rId5" display="consultantplus://offline/ref=179850A0EF96663A186F04DD468DDB446E8E4B06C586D8A51A50169749D1F7DC3C280BF7F9D0839DE91B858108L9j8J"/>
    <hyperlink ref="B42" r:id="rId6" display="consultantplus://offline/ref=179850A0EF96663A186F04DD468DDB446E8E4B06C586D8A51A50169749D1F7DC3C280BF7F9D0839DE91B858108L9j8J"/>
    <hyperlink ref="A65" r:id="rId7" display="consultantplus://offline/ref=179850A0EF96663A186F1AD050E1844B6E87110BC486D2F0440210C01681F1896E6855AEB897909CE00583810E9A5A3B98BCA2FF64B5612650180869LAj3J"/>
    <hyperlink ref="A71" r:id="rId8" display="consultantplus://offline/ref=179850A0EF96663A186F04DD468DDB446E8E4B04C08DD8A51A50169749D1F7DC3C280BF7F9D0839DE91B858108L9j8J"/>
  </hyperlinks>
  <printOptions/>
  <pageMargins left="0.5118110236220472" right="0.5118110236220472" top="0.5511811023622047" bottom="0.5511811023622047" header="0.31496062992125984" footer="0.31496062992125984"/>
  <pageSetup fitToHeight="1" fitToWidth="1" horizontalDpi="180" verticalDpi="180" orientation="portrait" paperSize="9" scale="43" r:id="rId11"/>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2020-11-16T02:29:23Z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