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(стр.5)'!$A$1:$L$33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F25" i="15"/>
  <c r="E23"/>
  <c r="E21"/>
  <c r="D23"/>
  <c r="D21"/>
  <c r="D37"/>
  <c r="I25"/>
  <c r="I20" s="1"/>
  <c r="C16" i="14"/>
  <c r="I9" i="15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<sst xmlns="http://schemas.openxmlformats.org/spreadsheetml/2006/main" count="224" uniqueCount="179">
  <si>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</si>
  <si>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</si>
  <si>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</si>
  <si>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</si>
  <si>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</si>
  <si>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</si>
  <si>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</si>
  <si>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</si>
  <si>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</si>
  <si>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</si>
  <si>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</si>
  <si>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</si>
  <si>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</si>
  <si>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</si>
  <si>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</si>
  <si>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</si>
  <si>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</si>
  <si>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</si>
  <si>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</si>
  <si>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</si>
  <si>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</si>
  <si>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</si>
  <si>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</si>
  <si>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</si>
  <si>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</si>
  <si>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</si>
  <si>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</si>
  <si>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</si>
  <si>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</si>
  <si>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</si>
  <si>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</si>
  <si>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</si>
  <si>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</si>
  <si>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</si>
  <si>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</si>
  <si>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</si>
  <si>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</si>
  <si>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</si>
  <si>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</si>
  <si>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</si>
  <si>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</si>
  <si>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</si>
  <si>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</si>
  <si>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</si>
  <si>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</si>
  <si>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</si>
  <si>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</si>
  <si>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</si>
  <si>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</si>
  <si>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</si>
  <si>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</si>
  <si>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</si>
  <si>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</si>
  <si>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</si>
  <si>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</si>
  <si>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</si>
  <si>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</si>
  <si>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</si>
  <si>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</si>
  <si>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</si>
  <si>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</si>
  <si>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</si>
  <si>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</si>
  <si>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</si>
  <si>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</si>
  <si>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</si>
  <si>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</si>
  <si>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</si>
  <si>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</si>
  <si>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</si>
  <si>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</si>
  <si>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</si>
  <si>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</si>
  <si>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</si>
  <si>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</si>
  <si>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</si>
  <si>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</si>
  <si>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</si>
  <si>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</si>
  <si>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</si>
  <si>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</si>
  <si>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</si>
  <si>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</si>
  <si>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</si>
  <si>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</si>
  <si>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</si>
  <si>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</si>
  <si>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</si>
  <si>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</si>
  <si>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</si>
  <si>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</si>
  <si>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</si>
  <si>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</si>
  <si>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</si>
  <si>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</si>
  <si>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</si>
  <si>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</si>
  <si>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</si>
  <si>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</si>
  <si>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</si>
  <si>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</si>
  <si>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</si>
  <si>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</si>
  <si>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</si>
  <si>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</si>
  <si>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</si>
  <si>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</si>
  <si>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</si>
  <si>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</si>
  <si>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</si>
  <si>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</si>
  <si>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</si>
  <si>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</si>
  <si>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</si>
  <si>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</si>
  <si>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</si>
  <si>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</si>
  <si>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</si>
  <si>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</si>
  <si>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</si>
  <si>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</si>
  <si>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</si>
  <si>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</si>
  <si>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</si>
  <si>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</si>
  <si>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</si>
  <si>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</si>
  <si>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</si>
  <si>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</si>
  <si>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</si>
  <si>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</si>
  <si>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</si>
  <si>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</si>
  <si>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</si>
  <si>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</si>
  <si>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</si>
  <si>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</si>
  <si>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</si>
  <si>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</si>
  <si>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</si>
  <si>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</si>
  <si>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</si>
  <si>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</si>
  <si>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</si>
  <si>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</si>
  <si>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</si>
  <si>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</si>
  <si>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</si>
  <si>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</si>
  <si>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</si>
  <si>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</si>
  <si>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</si>
  <si>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</si>
  <si>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</si>
  <si>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</si>
  <si>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</si>
  <si>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</si>
  <si>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</si>
  <si>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</si>
  <si>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</si>
  <si>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</si>
  <si>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</si>
  <si>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</si>
  <si>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</si>
  <si>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</si>
  <si>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</si>
  <si>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</si>
  <si>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</si>
  <si>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</si>
  <si>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</si>
  <si>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</si>
  <si>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Бекиш А.С.</t>
  </si>
  <si>
    <t>19</t>
  </si>
  <si>
    <t>от "   30.09.2019 года № б/н</t>
  </si>
  <si>
    <t>сентября</t>
  </si>
  <si>
    <t>октября</t>
  </si>
  <si>
    <t xml:space="preserve">   .10.2019</t>
  </si>
  <si>
    <t>от "          .10.2019 года № б/н</t>
  </si>
  <si>
    <t>_______________ Денисова Е.М.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</si>
</sst>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view="pageBreakPreview" zoomScale="80" zoomScaleNormal="100" zoomScaleSheetLayoutView="80" workbookViewId="0">
      <selection activeCell="A9" sqref="A9:AY9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3.8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3.8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3.8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3.8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 t="s">
        <v>171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/>
      <c r="DH12" s="94"/>
      <c r="DI12" s="94"/>
      <c r="DJ12" s="94"/>
      <c r="DK12" s="8" t="s">
        <v>1</v>
      </c>
      <c r="DL12" s="8"/>
      <c r="DM12" s="8"/>
      <c r="DN12" s="94" t="s">
        <v>175</v>
      </c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172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/>
      <c r="BI20" s="100"/>
      <c r="BJ20" s="100"/>
      <c r="BK20" s="100"/>
      <c r="BL20" s="13" t="s">
        <v>1</v>
      </c>
      <c r="BM20" s="13"/>
      <c r="BN20" s="13"/>
      <c r="BO20" s="94" t="s">
        <v>175</v>
      </c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 t="s">
        <v>176</v>
      </c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166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9">
        <v>5586.5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9">
        <v>2648.7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2992125984251968" right="0.19685039370078741" top="0.59055118110236227" bottom="0.31496062992125984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topLeftCell="A10" zoomScaleNormal="100" workbookViewId="0">
      <selection activeCell="AI27" sqref="AI27:BW27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118" ht="12.75" customHeight="1">
      <c r="A1" s="4"/>
      <c r="B1" s="4"/>
      <c r="C1" s="4"/>
    </row>
    <row r="2" spans="1:118" ht="14.25" customHeight="1">
      <c r="A2" s="4"/>
      <c r="B2" s="115" t="s">
        <v>26</v>
      </c>
      <c r="C2" s="115"/>
    </row>
    <row r="3" spans="1:118" ht="14.25" customHeight="1">
      <c r="A3" s="4"/>
      <c r="B3" s="115" t="s">
        <v>170</v>
      </c>
      <c r="C3" s="115"/>
    </row>
    <row r="4" spans="1:118" ht="12.75" customHeight="1">
      <c r="A4" s="4"/>
      <c r="B4" s="4"/>
      <c r="C4" s="4"/>
    </row>
    <row r="5" spans="1:118" ht="12.75" customHeight="1">
      <c r="A5" s="35" t="s">
        <v>27</v>
      </c>
      <c r="B5" s="35" t="s">
        <v>0</v>
      </c>
      <c r="C5" s="35" t="s">
        <v>28</v>
      </c>
    </row>
    <row r="6" spans="1:118" ht="12.75" customHeight="1">
      <c r="A6" s="35">
        <v>1</v>
      </c>
      <c r="B6" s="35">
        <v>2</v>
      </c>
      <c r="C6" s="35">
        <v>3</v>
      </c>
    </row>
    <row r="7" spans="1:118" ht="12.75" customHeight="1">
      <c r="A7" s="36"/>
      <c r="B7" s="37" t="s">
        <v>29</v>
      </c>
      <c r="C7" s="57">
        <v>12874.2</v>
      </c>
    </row>
    <row r="8" spans="1:118" ht="25.5" customHeight="1">
      <c r="A8" s="37"/>
      <c r="B8" s="37" t="s">
        <v>30</v>
      </c>
      <c r="C8" s="57">
        <v>5101.8</v>
      </c>
    </row>
    <row r="9" spans="1:118" ht="12.75" customHeight="1">
      <c r="A9" s="36" t="s">
        <v>173</v>
      </c>
      <c r="B9" s="37" t="s">
        <v>31</v>
      </c>
      <c r="C9" s="57">
        <v>2229.3000000000002</v>
      </c>
    </row>
    <row r="10" spans="1:118" ht="12.75" customHeight="1">
      <c r="A10" s="36"/>
      <c r="B10" s="37" t="s">
        <v>32</v>
      </c>
      <c r="C10" s="57">
        <v>2648.7</v>
      </c>
    </row>
    <row r="11" spans="1:118" ht="12.75" customHeight="1">
      <c r="A11" s="36"/>
      <c r="B11" s="37" t="s">
        <v>31</v>
      </c>
      <c r="C11" s="57">
        <v>223.8</v>
      </c>
    </row>
    <row r="12" spans="1:118" ht="12.75" customHeight="1">
      <c r="A12" s="36"/>
      <c r="B12" s="37" t="s">
        <v>161</v>
      </c>
      <c r="C12" s="57">
        <v>337.4</v>
      </c>
      <c r="DG12">
        <v>30</v>
      </c>
      <c r="DN12" t="s">
        <v>174</v>
      </c>
    </row>
    <row r="13" spans="1:118" ht="25.5" customHeight="1">
      <c r="A13" s="37"/>
      <c r="B13" s="37" t="s">
        <v>33</v>
      </c>
      <c r="C13" s="57">
        <v>105.6</v>
      </c>
    </row>
    <row r="14" spans="1:118" ht="25.5" customHeight="1">
      <c r="A14" s="37"/>
      <c r="B14" s="37" t="s">
        <v>34</v>
      </c>
      <c r="C14" s="57">
        <v>105.6</v>
      </c>
    </row>
    <row r="15" spans="1:118" ht="12.75" customHeight="1">
      <c r="A15" s="36"/>
      <c r="B15" s="36"/>
      <c r="C15" s="57"/>
    </row>
    <row r="16" spans="1:118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BH20">
        <v>30</v>
      </c>
      <c r="BO20" t="s">
        <v>174</v>
      </c>
      <c r="EH20" s="75">
        <v>43738</v>
      </c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view="pageBreakPreview" zoomScale="90" zoomScaleNormal="100" zoomScaleSheetLayoutView="90" workbookViewId="0">
      <selection activeCell="F26" sqref="F26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18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18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18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8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18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18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18" ht="78.45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18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18" ht="12.75" customHeight="1">
      <c r="A9" s="45" t="s">
        <v>173</v>
      </c>
      <c r="B9" s="46">
        <v>100</v>
      </c>
      <c r="C9" s="46"/>
      <c r="D9" s="59">
        <f>D10+D11+D16+D17+D18</f>
        <v>37803705.950000003</v>
      </c>
      <c r="E9" s="59">
        <f>SUM(E14:E15)</f>
        <v>32850190</v>
      </c>
      <c r="F9" s="59">
        <f>SUM(F14:F18)</f>
        <v>1351775.21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18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18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36451930.740000002</v>
      </c>
      <c r="E11" s="66">
        <f>E12+E13+E14+E15</f>
        <v>32850190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18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  <c r="DG12">
        <v>30</v>
      </c>
      <c r="DN12" t="s">
        <v>174</v>
      </c>
    </row>
    <row r="13" spans="1:118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18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18">
      <c r="A15" s="64" t="s">
        <v>75</v>
      </c>
      <c r="B15" s="43"/>
      <c r="C15" s="43" t="s">
        <v>69</v>
      </c>
      <c r="D15" s="60">
        <f>E15+F15+G15+H15+I15</f>
        <v>32850190</v>
      </c>
      <c r="E15" s="60">
        <f>E20</f>
        <v>32850190</v>
      </c>
      <c r="F15" s="60"/>
      <c r="G15" s="60"/>
      <c r="H15" s="60"/>
      <c r="I15" s="60"/>
      <c r="J15" s="60"/>
    </row>
    <row r="16" spans="1:118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1351775.21</v>
      </c>
      <c r="E18" s="60"/>
      <c r="F18" s="60">
        <f>F20</f>
        <v>1351775.21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37909310.690000005</v>
      </c>
      <c r="E20" s="61">
        <f>E21+E22+E23+E24+E25+E26+E27+E28+E29</f>
        <v>32850190</v>
      </c>
      <c r="F20" s="61">
        <f t="shared" ref="F20:J20" si="3">SUM(F21:F29)</f>
        <v>1351775.21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BH20">
        <v>30</v>
      </c>
      <c r="BO20" t="s">
        <v>174</v>
      </c>
      <c r="EH20" s="75">
        <v>43738</v>
      </c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22743950.23</v>
      </c>
      <c r="E21" s="60">
        <f>22113197+487710+29955</f>
        <v>22630862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2100</v>
      </c>
      <c r="E22" s="60">
        <v>2100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6849160.6500000004</v>
      </c>
      <c r="E23" s="60">
        <f>6658673+147290+9045</f>
        <v>6815008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8207595.0700000003</v>
      </c>
      <c r="E25" s="60">
        <v>3401320</v>
      </c>
      <c r="F25" s="60">
        <f>44280+520788+246142-268966+48000+200000+40000+1051118+13650-1049368.81+506132.02</f>
        <v>1351775.21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AI27" sqref="AI27:BW27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8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8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8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8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18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18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18" ht="61.5" customHeight="1">
      <c r="A8" s="127"/>
      <c r="B8" s="128"/>
      <c r="C8" s="131"/>
      <c r="D8" s="77" t="s">
        <v>169</v>
      </c>
      <c r="E8" s="76" t="s">
        <v>168</v>
      </c>
      <c r="F8" s="76" t="s">
        <v>167</v>
      </c>
      <c r="G8" s="77" t="s">
        <v>169</v>
      </c>
      <c r="H8" s="76" t="s">
        <v>168</v>
      </c>
      <c r="I8" s="76" t="s">
        <v>167</v>
      </c>
      <c r="J8" s="77" t="s">
        <v>169</v>
      </c>
      <c r="K8" s="76" t="s">
        <v>168</v>
      </c>
      <c r="L8" s="76" t="s">
        <v>167</v>
      </c>
    </row>
    <row r="9" spans="1:118" ht="13.8">
      <c r="A9" s="78" t="s">
        <v>173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18" ht="41.4">
      <c r="A10" s="51" t="s">
        <v>101</v>
      </c>
      <c r="B10" s="52">
        <v>1</v>
      </c>
      <c r="C10" s="52" t="s">
        <v>91</v>
      </c>
      <c r="D10" s="55">
        <f>D11+D13</f>
        <v>8207595.0700000003</v>
      </c>
      <c r="E10" s="55">
        <f t="shared" ref="E10:L10" si="0">E11+E13</f>
        <v>8207595.0700000003</v>
      </c>
      <c r="F10" s="55">
        <f t="shared" si="0"/>
        <v>8207595.0700000003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8207595.0700000003</v>
      </c>
      <c r="K10" s="55">
        <f t="shared" si="0"/>
        <v>8207595.0700000003</v>
      </c>
      <c r="L10" s="55">
        <f t="shared" si="0"/>
        <v>8207595.0700000003</v>
      </c>
    </row>
    <row r="11" spans="1:118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18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  <c r="DG12">
        <v>30</v>
      </c>
      <c r="DN12" t="s">
        <v>174</v>
      </c>
    </row>
    <row r="13" spans="1:118" ht="41.4">
      <c r="A13" s="51" t="s">
        <v>103</v>
      </c>
      <c r="B13" s="52">
        <v>2001</v>
      </c>
      <c r="C13" s="54"/>
      <c r="D13" s="55">
        <f>J13</f>
        <v>8207595.0700000003</v>
      </c>
      <c r="E13" s="55">
        <f>D13</f>
        <v>8207595.0700000003</v>
      </c>
      <c r="F13" s="55">
        <f>E13</f>
        <v>8207595.0700000003</v>
      </c>
      <c r="G13" s="55">
        <v>0</v>
      </c>
      <c r="H13" s="55">
        <v>0</v>
      </c>
      <c r="I13" s="55">
        <v>0</v>
      </c>
      <c r="J13" s="55">
        <f>'ФХД (стр.3-4)'!D25</f>
        <v>8207595.0700000003</v>
      </c>
      <c r="K13" s="55">
        <f>J13</f>
        <v>8207595.0700000003</v>
      </c>
      <c r="L13" s="55">
        <f>K13</f>
        <v>8207595.0700000003</v>
      </c>
    </row>
    <row r="14" spans="1:118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60:138">
      <c r="BH20">
        <v>30</v>
      </c>
      <c r="BO20" t="s">
        <v>174</v>
      </c>
      <c r="EH20" s="75">
        <v>43738</v>
      </c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tabSelected="1" view="pageBreakPreview" zoomScale="60" zoomScaleNormal="100" workbookViewId="0">
      <selection activeCell="E11" sqref="E11"/>
    </sheetView>
  </sheetViews>
  <sheetFormatPr defaultRowHeight="13.2"/>
  <cols>
    <col min="1" max="1" width="37.6640625" customWidth="1"/>
    <col min="2" max="2" width="53" customWidth="1"/>
  </cols>
  <sheetData>
    <row r="1" spans="1:118" ht="12.75" customHeight="1">
      <c r="A1" s="4"/>
      <c r="B1" s="4"/>
    </row>
    <row r="2" spans="1:118" ht="14.25" customHeight="1">
      <c r="A2" s="115" t="s">
        <v>55</v>
      </c>
      <c r="B2" s="115"/>
    </row>
    <row r="3" spans="1:118" ht="14.25" customHeight="1">
      <c r="A3" s="115" t="s">
        <v>20</v>
      </c>
      <c r="B3" s="115"/>
    </row>
    <row r="4" spans="1:118" ht="14.25" customHeight="1">
      <c r="A4" s="115"/>
      <c r="B4" s="115"/>
    </row>
    <row r="5" spans="1:118" ht="14.25" customHeight="1">
      <c r="A5" s="115" t="s">
        <v>56</v>
      </c>
      <c r="B5" s="115"/>
    </row>
    <row r="6" spans="1:118" ht="12.75" customHeight="1">
      <c r="A6" s="39"/>
      <c r="B6" s="39"/>
    </row>
    <row r="7" spans="1:118" ht="12.75" customHeight="1">
      <c r="A7" s="35" t="s">
        <v>0</v>
      </c>
      <c r="B7" s="35" t="s">
        <v>57</v>
      </c>
    </row>
    <row r="8" spans="1:118" ht="12.75" customHeight="1">
      <c r="A8" s="35">
        <v>1</v>
      </c>
      <c r="B8" s="35">
        <v>2</v>
      </c>
    </row>
    <row r="9" spans="1:118" ht="12.75" customHeight="1">
      <c r="A9" s="37" t="s">
        <v>173</v>
      </c>
      <c r="B9" s="42">
        <v>0</v>
      </c>
    </row>
    <row r="10" spans="1:118" ht="12.75" customHeight="1">
      <c r="A10" s="37" t="s">
        <v>59</v>
      </c>
      <c r="B10" s="42">
        <v>0</v>
      </c>
    </row>
    <row r="11" spans="1:118" ht="12.75" customHeight="1">
      <c r="A11" s="37" t="s">
        <v>60</v>
      </c>
      <c r="B11" s="42">
        <v>0</v>
      </c>
    </row>
    <row r="12" spans="1:118" ht="12.75" customHeight="1">
      <c r="A12" s="37" t="s">
        <v>61</v>
      </c>
      <c r="B12" s="42">
        <v>0</v>
      </c>
      <c r="DG12">
        <v>30</v>
      </c>
      <c r="DN12" t="s">
        <v>174</v>
      </c>
    </row>
    <row r="13" spans="1:118" ht="12.75" customHeight="1">
      <c r="A13" s="40"/>
      <c r="B13" s="41"/>
    </row>
    <row r="14" spans="1:118" ht="12.75" customHeight="1">
      <c r="A14" s="40"/>
      <c r="B14" s="41"/>
    </row>
    <row r="15" spans="1:118" ht="14.25" customHeight="1">
      <c r="A15" s="135" t="s">
        <v>62</v>
      </c>
      <c r="B15" s="135"/>
    </row>
    <row r="16" spans="1:118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BH20">
        <v>30</v>
      </c>
      <c r="BO20" t="s">
        <v>174</v>
      </c>
      <c r="EH20" s="75">
        <v>43738</v>
      </c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178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2019-10-01T04:29:18Z</cp:lastPrinted>
  <dcterms:created xsi:type="dcterms:W3CDTF">2010-11-26T07:12:57Z</dcterms:created>
  <dcterms:modified xsi:type="dcterms:W3CDTF">2019-10-01T04:29:35Z</dcterms:modified>
</cp:coreProperties>
</file>