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44" windowWidth="15456" windowHeight="10896" activeTab="3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</definedNames>
  <calcPr calcId="125725" refMode="R1C1"/>
</workbook>
</file>

<file path=xl/calcChain.xml><?xml version="1.0" encoding="utf-8"?>
<calcChain xmlns="http://schemas.openxmlformats.org/spreadsheetml/2006/main">
  <c r="E25" i="15"/>
  <c r="E23"/>
  <c r="D23" s="1"/>
  <c r="E22"/>
  <c r="D22" s="1"/>
  <c r="E21"/>
  <c r="D21"/>
  <c r="F25"/>
  <c r="I25"/>
  <c r="I11"/>
  <c r="I9" s="1"/>
  <c r="G10" i="16"/>
  <c r="D29" i="15"/>
  <c r="D28"/>
  <c r="D27"/>
  <c r="D26"/>
  <c r="D24"/>
  <c r="J20"/>
  <c r="I20"/>
  <c r="H20"/>
  <c r="G20"/>
  <c r="F20"/>
  <c r="F18" s="1"/>
  <c r="D17"/>
  <c r="D16"/>
  <c r="D14"/>
  <c r="D13"/>
  <c r="D12"/>
  <c r="J11"/>
  <c r="H11"/>
  <c r="G11"/>
  <c r="F11"/>
  <c r="D10"/>
  <c r="J9"/>
  <c r="H9"/>
  <c r="G9"/>
  <c r="E13" i="16"/>
  <c r="F13"/>
  <c r="E11"/>
  <c r="E10" s="1"/>
  <c r="F11"/>
  <c r="D11"/>
  <c r="H10"/>
  <c r="I10"/>
  <c r="K10"/>
  <c r="L10"/>
  <c r="D25" i="15" l="1"/>
  <c r="J13" i="16" s="1"/>
  <c r="D13" s="1"/>
  <c r="D10" s="1"/>
  <c r="F9" i="15"/>
  <c r="D18"/>
  <c r="E20"/>
  <c r="E15" s="1"/>
  <c r="F10" i="16"/>
  <c r="D20" i="15" l="1"/>
  <c r="J10" i="16"/>
  <c r="D15" i="15"/>
  <c r="D11" s="1"/>
  <c r="D9" s="1"/>
  <c r="E11"/>
  <c r="E9"/>
</calcChain>
</file>

<file path=xl/sharedStrings.xml><?xml version="1.0" encoding="utf-8"?>
<sst xmlns="http://schemas.openxmlformats.org/spreadsheetml/2006/main" count="221" uniqueCount="180">
  <si>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</si>
  <si>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</si>
  <si>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</si>
  <si>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</si>
  <si>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</si>
  <si>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</si>
  <si>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</si>
  <si>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</si>
  <si>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</si>
  <si>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</si>
  <si>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</si>
  <si>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</si>
  <si>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</si>
  <si>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</si>
  <si>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</si>
  <si>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</si>
  <si>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</si>
  <si>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</si>
  <si>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</si>
  <si>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</si>
  <si>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</si>
  <si>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</si>
  <si>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</si>
  <si>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</si>
  <si>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</si>
  <si>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</si>
  <si>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</si>
  <si>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</si>
  <si>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</si>
  <si>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</si>
  <si>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</si>
  <si>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</si>
  <si>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</si>
  <si>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</si>
  <si>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</si>
  <si>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</si>
  <si>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</si>
  <si>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</si>
  <si>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</si>
  <si>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</si>
  <si>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</si>
  <si>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</si>
  <si>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</si>
  <si>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</si>
  <si>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</si>
  <si>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</si>
  <si>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</si>
  <si>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</si>
  <si>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</si>
  <si>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</si>
  <si>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</si>
  <si>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</si>
  <si>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</si>
  <si>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</si>
  <si>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</si>
  <si>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</si>
  <si>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</si>
  <si>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</si>
  <si>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</si>
  <si>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</si>
  <si>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</si>
  <si>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</si>
  <si>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</si>
  <si>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</si>
  <si>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</si>
  <si>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</si>
  <si>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</si>
  <si>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</si>
  <si>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</si>
  <si>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на 2016 год и плановый период 2017 и 2018 годов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</si>
  <si>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</si>
  <si>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</si>
  <si>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</si>
  <si>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</si>
  <si>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</si>
  <si>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</si>
  <si>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</si>
  <si>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</si>
  <si>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</si>
  <si>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</si>
  <si>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</si>
  <si>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</si>
  <si>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</si>
  <si>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</si>
  <si>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</si>
  <si>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</si>
  <si>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</si>
  <si>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</si>
  <si>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</si>
  <si>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</si>
  <si>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</si>
  <si>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Поступления от доходов, всего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</si>
  <si>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</si>
  <si>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</si>
  <si>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</si>
  <si>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</si>
  <si>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</si>
  <si>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</si>
  <si>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</si>
  <si>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</si>
  <si>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</si>
  <si>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</si>
  <si>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</si>
  <si>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</si>
  <si>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</si>
  <si>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</si>
  <si>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</si>
  <si>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</si>
  <si>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</si>
  <si>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</si>
  <si>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</si>
  <si>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на 2016 г. очередной финансовый год</t>
  </si>
  <si>
    <t>на 2017 г. 1-ый год планового периода</t>
  </si>
  <si>
    <t>на 2018 г. 2-ой год планового периода</t>
  </si>
  <si>
    <t>на 2018г. 1-ый год планового периода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</si>
  <si>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</si>
  <si>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</si>
  <si>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</si>
  <si>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муниципальное дошкольное образовательное автономное учреждение "Детский сад № 23 "Улыбка"комбинированного вида</t>
  </si>
  <si>
    <t>2455017241/245501001</t>
  </si>
  <si>
    <t>государственного автономного</t>
  </si>
  <si>
    <t>г.Минусинск,пр.Сафьяновых,д.10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</si>
  <si>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</si>
  <si>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</si>
  <si>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</si>
  <si>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</si>
  <si>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</si>
  <si>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</si>
  <si>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</si>
  <si>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</si>
  <si>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</si>
  <si>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</si>
  <si>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от "___"______20__года № ___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</si>
  <si>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</si>
  <si>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</si>
  <si>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</si>
  <si>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</si>
  <si>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</si>
  <si>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</si>
  <si>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</si>
  <si>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</si>
  <si>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</si>
  <si>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</si>
  <si>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</si>
  <si>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</si>
  <si>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</si>
  <si>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</si>
  <si>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</si>
  <si>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</si>
  <si>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</si>
  <si>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</si>
  <si>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</si>
  <si>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</si>
  <si>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</si>
  <si>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</si>
  <si>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</si>
  <si>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</si>
  <si>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</si>
  <si>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</si>
  <si>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</si>
  <si>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</si>
  <si>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</si>
  <si>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</si>
  <si>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</si>
  <si>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</si>
  <si>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</si>
  <si>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</si>
  <si>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________ Граубергер Н.О.</t>
  </si>
  <si>
    <t>телефон 2 00 07</t>
  </si>
  <si>
    <t>________ Сусарева Е.М.</t>
  </si>
  <si>
    <t>Заведующий МАДОУ "Детский сад № 23"</t>
  </si>
  <si>
    <t>5324,10 тыс.руб.</t>
  </si>
  <si>
    <t>90тыс.руб.</t>
  </si>
  <si>
    <t>________ Тиунова С.А.</t>
  </si>
  <si>
    <t>94 тыс.руб</t>
  </si>
  <si>
    <t>2557,30 тыс.руб.</t>
  </si>
  <si>
    <t>16</t>
  </si>
  <si>
    <t>ноября</t>
  </si>
  <si>
    <t>28</t>
  </si>
  <si>
    <t>28.11.2016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</si>
</sst>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6" fillId="2" borderId="0" xfId="0" applyFont="1" applyFill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9"/>
  <sheetViews>
    <sheetView topLeftCell="A10" workbookViewId="0">
      <selection activeCell="AW71" sqref="AW71"/>
    </sheetView>
  </sheetViews>
  <sheetFormatPr defaultRowHeight="13.2"/>
  <cols>
    <col min="1" max="153" width="0.77734375" customWidth="1"/>
  </cols>
  <sheetData>
    <row r="1" spans="1:153" ht="13.8">
      <c r="CY1" s="90" t="s">
        <v>125</v>
      </c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</row>
    <row r="2" spans="1:153" ht="13.8">
      <c r="CY2" s="90" t="s">
        <v>126</v>
      </c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</row>
    <row r="3" spans="1:153" ht="13.8">
      <c r="CY3" s="90" t="s">
        <v>127</v>
      </c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</row>
    <row r="4" spans="1:153" ht="13.8">
      <c r="CY4" s="90" t="s">
        <v>128</v>
      </c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</row>
    <row r="5" spans="1:153" ht="13.8">
      <c r="CY5" s="90" t="s">
        <v>129</v>
      </c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84" t="s">
        <v>130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4" t="s">
        <v>6</v>
      </c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</row>
    <row r="8" spans="1:153" ht="15" customHeight="1">
      <c r="A8" s="22" t="s">
        <v>131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79" t="s">
        <v>170</v>
      </c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</row>
    <row r="9" spans="1:153" ht="15" customHeight="1">
      <c r="A9" s="84" t="s">
        <v>132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5" t="s">
        <v>12</v>
      </c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</row>
    <row r="10" spans="1:153" ht="15" customHeight="1">
      <c r="A10" s="86" t="s">
        <v>133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8"/>
      <c r="DS10" s="8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</row>
    <row r="11" spans="1:153" ht="1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"/>
      <c r="V11" s="8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0" t="s">
        <v>4</v>
      </c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9"/>
      <c r="DS11" s="9"/>
      <c r="DT11" s="80" t="s">
        <v>5</v>
      </c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</row>
    <row r="12" spans="1:153" ht="15" customHeight="1">
      <c r="A12" s="80" t="s">
        <v>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9"/>
      <c r="V12" s="9"/>
      <c r="W12" s="80" t="s">
        <v>5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81" t="s">
        <v>178</v>
      </c>
      <c r="DH12" s="81"/>
      <c r="DI12" s="81"/>
      <c r="DJ12" s="81"/>
      <c r="DK12" s="8" t="s">
        <v>1</v>
      </c>
      <c r="DL12" s="8"/>
      <c r="DM12" s="8"/>
      <c r="DN12" s="81" t="s">
        <v>177</v>
      </c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2">
        <v>20</v>
      </c>
      <c r="EG12" s="82"/>
      <c r="EH12" s="82"/>
      <c r="EI12" s="82"/>
      <c r="EJ12" s="83" t="s">
        <v>176</v>
      </c>
      <c r="EK12" s="83"/>
      <c r="EL12" s="83"/>
      <c r="EM12" s="83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8"/>
      <c r="H13" s="8"/>
      <c r="I13" s="10" t="s">
        <v>1</v>
      </c>
      <c r="J13" s="81"/>
      <c r="K13" s="81"/>
      <c r="L13" s="81"/>
      <c r="M13" s="81"/>
      <c r="N13" s="8" t="s">
        <v>1</v>
      </c>
      <c r="O13" s="8"/>
      <c r="P13" s="8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2">
        <v>20</v>
      </c>
      <c r="AJ13" s="82"/>
      <c r="AK13" s="82"/>
      <c r="AL13" s="82"/>
      <c r="AM13" s="83"/>
      <c r="AN13" s="83"/>
      <c r="AO13" s="83"/>
      <c r="AP13" s="83"/>
      <c r="AQ13" s="8" t="s">
        <v>2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91" t="s">
        <v>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</row>
    <row r="16" spans="1:153" ht="16.5" customHeight="1">
      <c r="A16" s="92" t="s">
        <v>69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93" t="s">
        <v>7</v>
      </c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</row>
    <row r="19" spans="1:153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87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9"/>
    </row>
    <row r="20" spans="1:153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95" t="s">
        <v>178</v>
      </c>
      <c r="BI20" s="95"/>
      <c r="BJ20" s="95"/>
      <c r="BK20" s="95"/>
      <c r="BL20" s="13" t="s">
        <v>1</v>
      </c>
      <c r="BM20" s="13"/>
      <c r="BN20" s="13"/>
      <c r="BO20" s="95" t="s">
        <v>177</v>
      </c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17"/>
      <c r="CH20" s="96">
        <v>2016</v>
      </c>
      <c r="CI20" s="96"/>
      <c r="CJ20" s="96"/>
      <c r="CK20" s="96"/>
      <c r="CL20" s="96"/>
      <c r="CM20" s="96"/>
      <c r="CN20" s="96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87" t="s">
        <v>179</v>
      </c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9"/>
    </row>
    <row r="21" spans="1:153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87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9"/>
    </row>
    <row r="22" spans="1:153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87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9"/>
    </row>
    <row r="23" spans="1:153" ht="20.100000000000001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4" t="s">
        <v>118</v>
      </c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87" t="s">
        <v>123</v>
      </c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9"/>
    </row>
    <row r="24" spans="1:153" ht="20.100000000000001" customHeight="1">
      <c r="A24" s="20" t="s">
        <v>124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97" t="s">
        <v>122</v>
      </c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9"/>
    </row>
    <row r="25" spans="1:153" ht="20.100000000000001" customHeight="1">
      <c r="A25" s="20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87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9"/>
    </row>
    <row r="26" spans="1:153" ht="13.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102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4"/>
    </row>
    <row r="27" spans="1:153" ht="13.8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100" t="s">
        <v>119</v>
      </c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105" t="s">
        <v>24</v>
      </c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7"/>
    </row>
    <row r="28" spans="1:153" ht="13.8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105" t="s">
        <v>15</v>
      </c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7"/>
    </row>
    <row r="29" spans="1:153" ht="13.8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3.8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01" t="s">
        <v>70</v>
      </c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</row>
    <row r="31" spans="1:153" ht="13.8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</row>
    <row r="32" spans="1:153" ht="13.8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3.8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94" t="s">
        <v>121</v>
      </c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</row>
    <row r="34" spans="1:153" ht="13.8">
      <c r="A34" s="20" t="s">
        <v>120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</row>
    <row r="35" spans="1:153" ht="13.8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</row>
    <row r="36" spans="1:153" ht="13.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3.8">
      <c r="A37" s="108" t="s">
        <v>109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3.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3.8">
      <c r="A39" s="32" t="s">
        <v>107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109" t="s">
        <v>110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8">
      <c r="A41" s="32" t="s">
        <v>108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109" t="s">
        <v>115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109" t="s">
        <v>116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3.8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95" customHeight="1">
      <c r="A45" s="109" t="s">
        <v>115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3.8">
      <c r="A46" s="109" t="s">
        <v>117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3.8">
      <c r="A47" s="32" t="s">
        <v>134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3.8">
      <c r="A48" s="78" t="s">
        <v>171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3.8">
      <c r="A49" s="32" t="s">
        <v>135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3.8">
      <c r="A50" s="78" t="s">
        <v>171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3.8">
      <c r="A51" s="32" t="s">
        <v>136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3.8">
      <c r="A52" s="78" t="s">
        <v>172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3.8">
      <c r="A53" s="32" t="s">
        <v>137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3.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3.8">
      <c r="A55" s="32" t="s">
        <v>138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3.8">
      <c r="A56" s="77" t="s">
        <v>175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3.8">
      <c r="A57" s="32" t="s">
        <v>139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3.8">
      <c r="A58" s="77" t="s">
        <v>174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37:DD37"/>
    <mergeCell ref="A40:DD40"/>
    <mergeCell ref="A42:DD42"/>
    <mergeCell ref="A43:DD43"/>
    <mergeCell ref="A46:DD46"/>
    <mergeCell ref="A45:DD45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A9:AY9"/>
    <mergeCell ref="CX9:EW9"/>
    <mergeCell ref="A10:AZ10"/>
    <mergeCell ref="CX10:DQ10"/>
    <mergeCell ref="DT10:EW10"/>
    <mergeCell ref="A11:T11"/>
    <mergeCell ref="W11:AZ11"/>
    <mergeCell ref="CX11:DQ11"/>
    <mergeCell ref="DT11:EW11"/>
    <mergeCell ref="J13:M13"/>
    <mergeCell ref="Q13:AH13"/>
    <mergeCell ref="AI13:AL13"/>
    <mergeCell ref="AM13:AP13"/>
    <mergeCell ref="A12:T12"/>
    <mergeCell ref="W12:AZ12"/>
    <mergeCell ref="A56:DD56"/>
    <mergeCell ref="A58:DD58"/>
    <mergeCell ref="A48:DF48"/>
    <mergeCell ref="A50:DF50"/>
    <mergeCell ref="A52:ED52"/>
  </mergeCells>
  <pageMargins left="0.7" right="0.7" top="0.47" bottom="0.3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>
      <selection activeCell="B30" sqref="B30"/>
    </sheetView>
  </sheetViews>
  <sheetFormatPr defaultRowHeight="13.2"/>
  <cols>
    <col min="1" max="1" width="6.21875" customWidth="1"/>
    <col min="2" max="2" width="62.44140625" customWidth="1"/>
    <col min="3" max="3" width="26.21875" customWidth="1"/>
  </cols>
  <sheetData>
    <row r="1" spans="1:3" ht="12.75" customHeight="1">
      <c r="A1" s="4"/>
      <c r="B1" s="4"/>
      <c r="C1" s="4"/>
    </row>
    <row r="2" spans="1:3" ht="14.25" customHeight="1">
      <c r="A2" s="4"/>
      <c r="B2" s="110" t="s">
        <v>26</v>
      </c>
      <c r="C2" s="110"/>
    </row>
    <row r="3" spans="1:3" ht="14.25" customHeight="1">
      <c r="A3" s="4"/>
      <c r="B3" s="110"/>
      <c r="C3" s="110"/>
    </row>
    <row r="4" spans="1:3" ht="12.75" customHeight="1">
      <c r="A4" s="4"/>
      <c r="B4" s="4"/>
      <c r="C4" s="4"/>
    </row>
    <row r="5" spans="1:3" ht="12.75" customHeight="1">
      <c r="A5" s="35" t="s">
        <v>27</v>
      </c>
      <c r="B5" s="35" t="s">
        <v>0</v>
      </c>
      <c r="C5" s="35" t="s">
        <v>28</v>
      </c>
    </row>
    <row r="6" spans="1:3" ht="12.75" customHeight="1">
      <c r="A6" s="35">
        <v>1</v>
      </c>
      <c r="B6" s="35">
        <v>2</v>
      </c>
      <c r="C6" s="35">
        <v>3</v>
      </c>
    </row>
    <row r="7" spans="1:3" ht="12.75" customHeight="1">
      <c r="A7" s="36"/>
      <c r="B7" s="37" t="s">
        <v>29</v>
      </c>
      <c r="C7" s="58">
        <v>13315</v>
      </c>
    </row>
    <row r="8" spans="1:3" ht="25.5" customHeight="1">
      <c r="A8" s="37"/>
      <c r="B8" s="37" t="s">
        <v>30</v>
      </c>
      <c r="C8" s="58">
        <v>5324.1</v>
      </c>
    </row>
    <row r="9" spans="1:3" ht="12.75" customHeight="1">
      <c r="A9" s="36"/>
      <c r="B9" s="37" t="s">
        <v>31</v>
      </c>
      <c r="C9" s="58">
        <v>2842.6</v>
      </c>
    </row>
    <row r="10" spans="1:3" ht="12.75" customHeight="1">
      <c r="A10" s="36"/>
      <c r="B10" s="37" t="s">
        <v>32</v>
      </c>
      <c r="C10" s="58">
        <v>3808.2</v>
      </c>
    </row>
    <row r="11" spans="1:3" ht="12.75" customHeight="1">
      <c r="A11" s="36"/>
      <c r="B11" s="37" t="s">
        <v>31</v>
      </c>
      <c r="C11" s="58">
        <v>94</v>
      </c>
    </row>
    <row r="12" spans="1:3" ht="12.75" customHeight="1">
      <c r="A12" s="36"/>
      <c r="B12" s="37" t="s">
        <v>33</v>
      </c>
      <c r="C12" s="58">
        <v>-10804.9</v>
      </c>
    </row>
    <row r="13" spans="1:3" ht="25.5" customHeight="1">
      <c r="A13" s="37"/>
      <c r="B13" s="37" t="s">
        <v>34</v>
      </c>
      <c r="C13" s="58"/>
    </row>
    <row r="14" spans="1:3" ht="25.5" customHeight="1">
      <c r="A14" s="37"/>
      <c r="B14" s="37" t="s">
        <v>35</v>
      </c>
      <c r="C14" s="58"/>
    </row>
    <row r="15" spans="1:3" ht="12.75" customHeight="1">
      <c r="A15" s="36"/>
      <c r="B15" s="36"/>
      <c r="C15" s="58"/>
    </row>
    <row r="16" spans="1:3" ht="25.5" customHeight="1">
      <c r="A16" s="36"/>
      <c r="B16" s="37" t="s">
        <v>36</v>
      </c>
      <c r="C16" s="58"/>
    </row>
    <row r="17" spans="1:3" ht="12.75" customHeight="1">
      <c r="A17" s="36"/>
      <c r="B17" s="37" t="s">
        <v>37</v>
      </c>
      <c r="C17" s="58"/>
    </row>
    <row r="18" spans="1:3" ht="12.75" customHeight="1">
      <c r="A18" s="36"/>
      <c r="B18" s="37" t="s">
        <v>38</v>
      </c>
      <c r="C18" s="58">
        <v>115.9</v>
      </c>
    </row>
    <row r="19" spans="1:3" ht="12.75" customHeight="1">
      <c r="A19" s="36"/>
      <c r="B19" s="37" t="s">
        <v>39</v>
      </c>
      <c r="C19" s="58">
        <v>52.5</v>
      </c>
    </row>
    <row r="20" spans="1:3" ht="12.75" customHeight="1">
      <c r="A20" s="36"/>
      <c r="B20" s="37" t="s">
        <v>40</v>
      </c>
      <c r="C20" s="58">
        <v>14361.74</v>
      </c>
    </row>
    <row r="21" spans="1:3" ht="25.5" customHeight="1">
      <c r="A21" s="36"/>
      <c r="B21" s="37" t="s">
        <v>41</v>
      </c>
      <c r="C21" s="58"/>
    </row>
    <row r="22" spans="1:3" ht="12.75" customHeight="1">
      <c r="A22" s="36"/>
      <c r="B22" s="37" t="s">
        <v>42</v>
      </c>
      <c r="C22" s="58">
        <v>14361.74</v>
      </c>
    </row>
    <row r="23" spans="1:3" ht="25.5" customHeight="1">
      <c r="A23" s="36"/>
      <c r="B23" s="37" t="s">
        <v>43</v>
      </c>
      <c r="C23" s="58"/>
    </row>
    <row r="24" spans="1:3" ht="12.75" customHeight="1">
      <c r="C24" s="59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opLeftCell="A13" workbookViewId="0">
      <selection activeCell="E25" sqref="E25"/>
    </sheetView>
  </sheetViews>
  <sheetFormatPr defaultRowHeight="13.2"/>
  <cols>
    <col min="1" max="1" width="33" customWidth="1"/>
    <col min="2" max="2" width="7.5546875" customWidth="1"/>
    <col min="3" max="4" width="17.77734375" customWidth="1"/>
    <col min="5" max="5" width="16.44140625" customWidth="1"/>
    <col min="6" max="6" width="16.77734375" customWidth="1"/>
    <col min="7" max="7" width="17.77734375" customWidth="1"/>
    <col min="8" max="8" width="16.44140625" customWidth="1"/>
    <col min="9" max="9" width="16.77734375" customWidth="1"/>
    <col min="10" max="10" width="13.21875" customWidth="1"/>
  </cols>
  <sheetData>
    <row r="1" spans="1:10" ht="14.25" customHeight="1">
      <c r="A1" s="4"/>
      <c r="B1" s="4"/>
      <c r="C1" s="110" t="s">
        <v>140</v>
      </c>
      <c r="D1" s="110"/>
      <c r="E1" s="110"/>
      <c r="F1" s="110"/>
      <c r="G1" s="110"/>
      <c r="H1" s="110"/>
      <c r="I1" s="38"/>
      <c r="J1" s="38"/>
    </row>
    <row r="2" spans="1:10" ht="14.25" customHeight="1">
      <c r="A2" s="4"/>
      <c r="B2" s="4"/>
      <c r="C2" s="110"/>
      <c r="D2" s="110"/>
      <c r="E2" s="110"/>
      <c r="F2" s="110"/>
      <c r="G2" s="110"/>
      <c r="H2" s="110"/>
      <c r="I2" s="38"/>
      <c r="J2" s="38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11" t="s">
        <v>0</v>
      </c>
      <c r="B4" s="111" t="s">
        <v>100</v>
      </c>
      <c r="C4" s="111" t="s">
        <v>44</v>
      </c>
      <c r="D4" s="116" t="s">
        <v>45</v>
      </c>
      <c r="E4" s="117"/>
      <c r="F4" s="117"/>
      <c r="G4" s="117"/>
      <c r="H4" s="117"/>
      <c r="I4" s="117"/>
      <c r="J4" s="118"/>
    </row>
    <row r="5" spans="1:10" ht="12.75" customHeight="1">
      <c r="A5" s="112"/>
      <c r="B5" s="112"/>
      <c r="C5" s="112"/>
      <c r="D5" s="111" t="s">
        <v>46</v>
      </c>
      <c r="E5" s="116" t="s">
        <v>47</v>
      </c>
      <c r="F5" s="117"/>
      <c r="G5" s="117"/>
      <c r="H5" s="117"/>
      <c r="I5" s="117"/>
      <c r="J5" s="118"/>
    </row>
    <row r="6" spans="1:10" ht="12.75" customHeight="1">
      <c r="A6" s="112"/>
      <c r="B6" s="112"/>
      <c r="C6" s="112"/>
      <c r="D6" s="112"/>
      <c r="E6" s="111" t="s">
        <v>48</v>
      </c>
      <c r="F6" s="114" t="s">
        <v>49</v>
      </c>
      <c r="G6" s="111" t="s">
        <v>50</v>
      </c>
      <c r="H6" s="111" t="s">
        <v>51</v>
      </c>
      <c r="I6" s="119" t="s">
        <v>52</v>
      </c>
      <c r="J6" s="120"/>
    </row>
    <row r="7" spans="1:10" ht="78.45" customHeight="1">
      <c r="A7" s="113"/>
      <c r="B7" s="113"/>
      <c r="C7" s="113"/>
      <c r="D7" s="113"/>
      <c r="E7" s="113"/>
      <c r="F7" s="115"/>
      <c r="G7" s="113"/>
      <c r="H7" s="113"/>
      <c r="I7" s="35" t="s">
        <v>46</v>
      </c>
      <c r="J7" s="35" t="s">
        <v>53</v>
      </c>
    </row>
    <row r="8" spans="1:10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2.75" customHeight="1">
      <c r="A9" s="45" t="s">
        <v>91</v>
      </c>
      <c r="B9" s="46">
        <v>100</v>
      </c>
      <c r="C9" s="46"/>
      <c r="D9" s="60">
        <f>D10+D11+D16+D17+D18</f>
        <v>33037192.600000001</v>
      </c>
      <c r="E9" s="60">
        <f t="shared" ref="E9:J9" si="0">SUM(E14:E15)</f>
        <v>30220518.800000001</v>
      </c>
      <c r="F9" s="60">
        <f>SUM(F14:F18)</f>
        <v>631945</v>
      </c>
      <c r="G9" s="60">
        <f t="shared" si="0"/>
        <v>0</v>
      </c>
      <c r="H9" s="60">
        <f t="shared" si="0"/>
        <v>0</v>
      </c>
      <c r="I9" s="60">
        <f>I11</f>
        <v>2184728.7999999998</v>
      </c>
      <c r="J9" s="60">
        <f t="shared" si="0"/>
        <v>0</v>
      </c>
    </row>
    <row r="10" spans="1:10" s="34" customFormat="1" ht="18" customHeight="1">
      <c r="A10" s="65" t="s">
        <v>141</v>
      </c>
      <c r="B10" s="66">
        <v>110</v>
      </c>
      <c r="C10" s="66">
        <v>120</v>
      </c>
      <c r="D10" s="61">
        <f t="shared" ref="D10:D15" si="1">E10+F10+G10+H10+I10</f>
        <v>0</v>
      </c>
      <c r="E10" s="68"/>
      <c r="F10" s="68"/>
      <c r="G10" s="68"/>
      <c r="H10" s="68"/>
      <c r="I10" s="68"/>
      <c r="J10" s="68"/>
    </row>
    <row r="11" spans="1:10" s="34" customFormat="1" ht="15.75" customHeight="1">
      <c r="A11" s="44" t="s">
        <v>142</v>
      </c>
      <c r="B11" s="66">
        <v>120</v>
      </c>
      <c r="C11" s="66">
        <v>130</v>
      </c>
      <c r="D11" s="69">
        <f>D12+D13+D14+D15</f>
        <v>32329572.600000001</v>
      </c>
      <c r="E11" s="69">
        <f t="shared" ref="E11:J11" si="2">E12+E13+E14+E15</f>
        <v>30220518.800000001</v>
      </c>
      <c r="F11" s="69">
        <f t="shared" si="2"/>
        <v>0</v>
      </c>
      <c r="G11" s="69">
        <f t="shared" si="2"/>
        <v>0</v>
      </c>
      <c r="H11" s="69">
        <f t="shared" si="2"/>
        <v>0</v>
      </c>
      <c r="I11" s="69">
        <f>I12+I13+I14+J18+I17</f>
        <v>2184728.7999999998</v>
      </c>
      <c r="J11" s="69">
        <f t="shared" si="2"/>
        <v>0</v>
      </c>
    </row>
    <row r="12" spans="1:10">
      <c r="A12" s="67" t="s">
        <v>143</v>
      </c>
      <c r="B12" s="43"/>
      <c r="C12" s="43" t="s">
        <v>71</v>
      </c>
      <c r="D12" s="61">
        <f t="shared" si="1"/>
        <v>391445.8</v>
      </c>
      <c r="E12" s="61"/>
      <c r="F12" s="61"/>
      <c r="G12" s="61"/>
      <c r="H12" s="61"/>
      <c r="I12" s="61">
        <v>391445.8</v>
      </c>
      <c r="J12" s="61"/>
    </row>
    <row r="13" spans="1:10">
      <c r="A13" s="67" t="s">
        <v>72</v>
      </c>
      <c r="B13" s="43"/>
      <c r="C13" s="43" t="s">
        <v>71</v>
      </c>
      <c r="D13" s="61">
        <f t="shared" si="1"/>
        <v>0</v>
      </c>
      <c r="E13" s="61"/>
      <c r="F13" s="61"/>
      <c r="G13" s="61"/>
      <c r="H13" s="61"/>
      <c r="I13" s="61"/>
      <c r="J13" s="61"/>
    </row>
    <row r="14" spans="1:10">
      <c r="A14" s="67" t="s">
        <v>74</v>
      </c>
      <c r="B14" s="43"/>
      <c r="C14" s="43" t="s">
        <v>71</v>
      </c>
      <c r="D14" s="61">
        <f t="shared" si="1"/>
        <v>1717608</v>
      </c>
      <c r="E14" s="61"/>
      <c r="F14" s="61"/>
      <c r="G14" s="61"/>
      <c r="H14" s="61"/>
      <c r="I14" s="61">
        <v>1717608</v>
      </c>
      <c r="J14" s="61"/>
    </row>
    <row r="15" spans="1:10">
      <c r="A15" s="67" t="s">
        <v>77</v>
      </c>
      <c r="B15" s="43"/>
      <c r="C15" s="43" t="s">
        <v>71</v>
      </c>
      <c r="D15" s="61">
        <f t="shared" si="1"/>
        <v>30220518.800000001</v>
      </c>
      <c r="E15" s="61">
        <f>E20</f>
        <v>30220518.800000001</v>
      </c>
      <c r="F15" s="61"/>
      <c r="G15" s="61"/>
      <c r="H15" s="61"/>
      <c r="I15" s="61"/>
      <c r="J15" s="61"/>
    </row>
    <row r="16" spans="1:10" ht="26.4">
      <c r="A16" s="44" t="s">
        <v>144</v>
      </c>
      <c r="B16" s="43" t="s">
        <v>71</v>
      </c>
      <c r="C16" s="43" t="s">
        <v>73</v>
      </c>
      <c r="D16" s="70">
        <f>E16+F16+G16+H16+I16</f>
        <v>0</v>
      </c>
      <c r="E16" s="61"/>
      <c r="F16" s="61"/>
      <c r="G16" s="61"/>
      <c r="H16" s="61"/>
      <c r="I16" s="61"/>
      <c r="J16" s="61"/>
    </row>
    <row r="17" spans="1:10">
      <c r="A17" s="44" t="s">
        <v>145</v>
      </c>
      <c r="B17" s="43" t="s">
        <v>73</v>
      </c>
      <c r="C17" s="43" t="s">
        <v>76</v>
      </c>
      <c r="D17" s="61">
        <f>E17+F17+G17+H17+I17</f>
        <v>75675</v>
      </c>
      <c r="E17" s="61"/>
      <c r="F17" s="61"/>
      <c r="G17" s="61"/>
      <c r="H17" s="61"/>
      <c r="I17" s="61">
        <v>75675</v>
      </c>
      <c r="J17" s="61"/>
    </row>
    <row r="18" spans="1:10">
      <c r="A18" s="44" t="s">
        <v>75</v>
      </c>
      <c r="B18" s="43" t="s">
        <v>146</v>
      </c>
      <c r="C18" s="43" t="s">
        <v>76</v>
      </c>
      <c r="D18" s="61">
        <f>E18+F18+G18+H18+I18</f>
        <v>631945</v>
      </c>
      <c r="E18" s="61"/>
      <c r="F18" s="61">
        <f>F20</f>
        <v>631945</v>
      </c>
      <c r="G18" s="61"/>
      <c r="H18" s="61"/>
      <c r="I18" s="61"/>
      <c r="J18" s="61"/>
    </row>
    <row r="19" spans="1:10">
      <c r="A19" s="44"/>
      <c r="B19" s="43"/>
      <c r="C19" s="43"/>
      <c r="D19" s="61"/>
      <c r="E19" s="61"/>
      <c r="F19" s="61"/>
      <c r="G19" s="61"/>
      <c r="H19" s="61"/>
      <c r="I19" s="61"/>
      <c r="J19" s="61"/>
    </row>
    <row r="20" spans="1:10">
      <c r="A20" s="47" t="s">
        <v>92</v>
      </c>
      <c r="B20" s="48" t="s">
        <v>147</v>
      </c>
      <c r="C20" s="48"/>
      <c r="D20" s="62">
        <f>SUM(D21:D29)</f>
        <v>33037192.600000001</v>
      </c>
      <c r="E20" s="62">
        <f t="shared" ref="E20:J20" si="3">SUM(E21:E29)</f>
        <v>30220518.800000001</v>
      </c>
      <c r="F20" s="62">
        <f t="shared" si="3"/>
        <v>631945</v>
      </c>
      <c r="G20" s="62">
        <f t="shared" si="3"/>
        <v>0</v>
      </c>
      <c r="H20" s="62">
        <f t="shared" si="3"/>
        <v>0</v>
      </c>
      <c r="I20" s="62">
        <f t="shared" si="3"/>
        <v>2184728.7999999998</v>
      </c>
      <c r="J20" s="62">
        <f t="shared" si="3"/>
        <v>0</v>
      </c>
    </row>
    <row r="21" spans="1:10">
      <c r="A21" s="44" t="s">
        <v>89</v>
      </c>
      <c r="B21" s="43" t="s">
        <v>148</v>
      </c>
      <c r="C21" s="43" t="s">
        <v>90</v>
      </c>
      <c r="D21" s="61">
        <f t="shared" ref="D21:D29" si="4">E21+F21+G21+H21+I21</f>
        <v>20815234.240000002</v>
      </c>
      <c r="E21" s="61">
        <f>3363925.5+14638470.81+2534764.2</f>
        <v>20537160.510000002</v>
      </c>
      <c r="F21" s="61"/>
      <c r="G21" s="61"/>
      <c r="H21" s="61"/>
      <c r="I21" s="61">
        <v>278073.73</v>
      </c>
      <c r="J21" s="61"/>
    </row>
    <row r="22" spans="1:10" ht="26.4">
      <c r="A22" s="44" t="s">
        <v>81</v>
      </c>
      <c r="B22" s="43" t="s">
        <v>149</v>
      </c>
      <c r="C22" s="43" t="s">
        <v>80</v>
      </c>
      <c r="D22" s="61">
        <f t="shared" si="4"/>
        <v>34460</v>
      </c>
      <c r="E22" s="61">
        <f>14000+18900+1560</f>
        <v>34460</v>
      </c>
      <c r="F22" s="61"/>
      <c r="G22" s="61"/>
      <c r="H22" s="61"/>
      <c r="I22" s="61"/>
      <c r="J22" s="61"/>
    </row>
    <row r="23" spans="1:10">
      <c r="A23" s="44" t="s">
        <v>85</v>
      </c>
      <c r="B23" s="43" t="s">
        <v>150</v>
      </c>
      <c r="C23" s="43" t="s">
        <v>86</v>
      </c>
      <c r="D23" s="61">
        <f t="shared" si="4"/>
        <v>6286200.75</v>
      </c>
      <c r="E23" s="61">
        <f>1015905.5+4420818.19+765498.79</f>
        <v>6202222.4800000004</v>
      </c>
      <c r="F23" s="61"/>
      <c r="G23" s="61"/>
      <c r="H23" s="61"/>
      <c r="I23" s="61">
        <v>83978.27</v>
      </c>
      <c r="J23" s="61"/>
    </row>
    <row r="24" spans="1:10" ht="39.6">
      <c r="A24" s="44" t="s">
        <v>78</v>
      </c>
      <c r="B24" s="43" t="s">
        <v>151</v>
      </c>
      <c r="C24" s="43" t="s">
        <v>79</v>
      </c>
      <c r="D24" s="61">
        <f t="shared" si="4"/>
        <v>0</v>
      </c>
      <c r="E24" s="61"/>
      <c r="F24" s="61"/>
      <c r="G24" s="61"/>
      <c r="H24" s="61"/>
      <c r="I24" s="61"/>
      <c r="J24" s="61"/>
    </row>
    <row r="25" spans="1:10" ht="13.95" customHeight="1">
      <c r="A25" s="44" t="s">
        <v>152</v>
      </c>
      <c r="B25" s="43" t="s">
        <v>153</v>
      </c>
      <c r="C25" s="43" t="s">
        <v>84</v>
      </c>
      <c r="D25" s="61">
        <f t="shared" si="4"/>
        <v>5901297.6100000003</v>
      </c>
      <c r="E25" s="61">
        <f>6854+26892+58708+52007+12000+25000+181090+241266+1254275.81+157542.5+87221.5+1241218+476+99300+80000+20700-97875</f>
        <v>3446675.81</v>
      </c>
      <c r="F25" s="61">
        <f>23040-2086+35000+300000+275991</f>
        <v>631945</v>
      </c>
      <c r="G25" s="61"/>
      <c r="H25" s="61"/>
      <c r="I25" s="61">
        <f>1717608+14548+9395.8+5450+75675</f>
        <v>1822676.8</v>
      </c>
      <c r="J25" s="61"/>
    </row>
    <row r="26" spans="1:10" ht="26.4">
      <c r="A26" s="44" t="s">
        <v>154</v>
      </c>
      <c r="B26" s="43" t="s">
        <v>155</v>
      </c>
      <c r="C26" s="43" t="s">
        <v>156</v>
      </c>
      <c r="D26" s="61">
        <f t="shared" si="4"/>
        <v>0</v>
      </c>
      <c r="E26" s="61">
        <v>0</v>
      </c>
      <c r="F26" s="61"/>
      <c r="G26" s="61"/>
      <c r="H26" s="61"/>
      <c r="I26" s="61"/>
      <c r="J26" s="61"/>
    </row>
    <row r="27" spans="1:10">
      <c r="A27" s="44" t="s">
        <v>82</v>
      </c>
      <c r="B27" s="43" t="s">
        <v>157</v>
      </c>
      <c r="C27" s="43" t="s">
        <v>83</v>
      </c>
      <c r="D27" s="61">
        <f t="shared" si="4"/>
        <v>0</v>
      </c>
      <c r="E27" s="61"/>
      <c r="F27" s="61"/>
      <c r="G27" s="61"/>
      <c r="H27" s="61"/>
      <c r="I27" s="61"/>
      <c r="J27" s="61"/>
    </row>
    <row r="28" spans="1:10" ht="26.4">
      <c r="A28" s="44" t="s">
        <v>158</v>
      </c>
      <c r="B28" s="43" t="s">
        <v>159</v>
      </c>
      <c r="C28" s="43" t="s">
        <v>87</v>
      </c>
      <c r="D28" s="61">
        <f t="shared" si="4"/>
        <v>0</v>
      </c>
      <c r="E28" s="61"/>
      <c r="F28" s="61"/>
      <c r="G28" s="61"/>
      <c r="H28" s="61"/>
      <c r="I28" s="61"/>
      <c r="J28" s="61"/>
    </row>
    <row r="29" spans="1:10" ht="26.4">
      <c r="A29" s="44" t="s">
        <v>160</v>
      </c>
      <c r="B29" s="43" t="s">
        <v>161</v>
      </c>
      <c r="C29" s="43" t="s">
        <v>88</v>
      </c>
      <c r="D29" s="61">
        <f t="shared" si="4"/>
        <v>0</v>
      </c>
      <c r="E29" s="61"/>
      <c r="F29" s="61"/>
      <c r="G29" s="61"/>
      <c r="H29" s="61"/>
      <c r="I29" s="61"/>
      <c r="J29" s="61"/>
    </row>
    <row r="30" spans="1:10">
      <c r="A30" s="44"/>
      <c r="B30" s="43"/>
      <c r="C30" s="43"/>
      <c r="D30" s="61"/>
      <c r="E30" s="61"/>
      <c r="F30" s="61"/>
      <c r="G30" s="61"/>
      <c r="H30" s="61"/>
      <c r="I30" s="61"/>
      <c r="J30" s="61"/>
    </row>
    <row r="31" spans="1:10" ht="13.95" customHeight="1">
      <c r="A31" s="72" t="s">
        <v>93</v>
      </c>
      <c r="B31" s="73">
        <v>300</v>
      </c>
      <c r="C31" s="74">
        <v>300</v>
      </c>
      <c r="D31" s="75" t="s">
        <v>94</v>
      </c>
      <c r="E31" s="49"/>
      <c r="F31" s="49"/>
      <c r="G31" s="49"/>
      <c r="H31" s="49"/>
      <c r="I31" s="49"/>
      <c r="J31" s="49"/>
    </row>
    <row r="32" spans="1:10">
      <c r="A32" s="72" t="s">
        <v>95</v>
      </c>
      <c r="B32" s="73">
        <v>310</v>
      </c>
      <c r="C32" s="74">
        <v>310</v>
      </c>
      <c r="D32" s="49"/>
      <c r="E32" s="49"/>
      <c r="F32" s="49"/>
      <c r="G32" s="49"/>
      <c r="H32" s="49"/>
      <c r="I32" s="49"/>
      <c r="J32" s="49"/>
    </row>
    <row r="33" spans="1:10">
      <c r="A33" s="72" t="s">
        <v>96</v>
      </c>
      <c r="B33" s="73">
        <v>320</v>
      </c>
      <c r="C33" s="74">
        <v>320</v>
      </c>
      <c r="D33" s="49"/>
      <c r="E33" s="49"/>
      <c r="F33" s="49"/>
      <c r="G33" s="49"/>
      <c r="H33" s="49"/>
      <c r="I33" s="49"/>
      <c r="J33" s="49"/>
    </row>
    <row r="34" spans="1:10">
      <c r="A34" s="72" t="s">
        <v>97</v>
      </c>
      <c r="B34" s="73">
        <v>400</v>
      </c>
      <c r="C34" s="74">
        <v>400</v>
      </c>
      <c r="D34" s="49"/>
      <c r="E34" s="49"/>
      <c r="F34" s="49"/>
      <c r="G34" s="49"/>
      <c r="H34" s="49"/>
      <c r="I34" s="49"/>
      <c r="J34" s="49"/>
    </row>
    <row r="35" spans="1:10">
      <c r="A35" s="72" t="s">
        <v>98</v>
      </c>
      <c r="B35" s="73">
        <v>410</v>
      </c>
      <c r="C35" s="74">
        <v>410</v>
      </c>
      <c r="D35" s="49"/>
      <c r="E35" s="49"/>
      <c r="F35" s="49"/>
      <c r="G35" s="49"/>
      <c r="H35" s="49"/>
      <c r="I35" s="49"/>
      <c r="J35" s="49"/>
    </row>
    <row r="36" spans="1:10">
      <c r="A36" s="72" t="s">
        <v>99</v>
      </c>
      <c r="B36" s="73">
        <v>420</v>
      </c>
      <c r="C36" s="74">
        <v>420</v>
      </c>
      <c r="D36" s="49"/>
      <c r="E36" s="49"/>
      <c r="F36" s="49"/>
      <c r="G36" s="49"/>
      <c r="H36" s="49"/>
      <c r="I36" s="49"/>
      <c r="J36" s="49"/>
    </row>
    <row r="37" spans="1:10">
      <c r="A37" s="72" t="s">
        <v>59</v>
      </c>
      <c r="B37" s="73">
        <v>500</v>
      </c>
      <c r="C37" s="74">
        <v>500</v>
      </c>
      <c r="D37" s="75" t="s">
        <v>94</v>
      </c>
      <c r="E37" s="49"/>
      <c r="F37" s="49"/>
      <c r="G37" s="49"/>
      <c r="H37" s="49"/>
      <c r="I37" s="49">
        <v>11982.65</v>
      </c>
      <c r="J37" s="49"/>
    </row>
    <row r="38" spans="1:10">
      <c r="A38" s="72" t="s">
        <v>60</v>
      </c>
      <c r="B38" s="73">
        <v>600</v>
      </c>
      <c r="C38" s="74">
        <v>600</v>
      </c>
      <c r="D38" s="75" t="s">
        <v>94</v>
      </c>
      <c r="E38" s="49"/>
      <c r="F38" s="49"/>
      <c r="G38" s="49"/>
      <c r="H38" s="49"/>
      <c r="I38" s="49"/>
      <c r="J38" s="49"/>
    </row>
    <row r="39" spans="1:10">
      <c r="B39" s="59"/>
    </row>
  </sheetData>
  <mergeCells count="13">
    <mergeCell ref="C1:H1"/>
    <mergeCell ref="C2:H2"/>
    <mergeCell ref="C4:C7"/>
    <mergeCell ref="D4:J4"/>
    <mergeCell ref="D5:D7"/>
    <mergeCell ref="E5:J5"/>
    <mergeCell ref="H6:H7"/>
    <mergeCell ref="I6:J6"/>
    <mergeCell ref="A4:A7"/>
    <mergeCell ref="B4:B7"/>
    <mergeCell ref="E6:E7"/>
    <mergeCell ref="F6:F7"/>
    <mergeCell ref="G6:G7"/>
  </mergeCells>
  <pageMargins left="0.24" right="0.16" top="0.2" bottom="0.2" header="0.2" footer="0.2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>
      <selection activeCell="A3" sqref="A3:K3"/>
    </sheetView>
  </sheetViews>
  <sheetFormatPr defaultRowHeight="13.2"/>
  <cols>
    <col min="1" max="1" width="23.5546875" customWidth="1"/>
    <col min="2" max="2" width="9.5546875" customWidth="1"/>
    <col min="3" max="11" width="13.77734375" customWidth="1"/>
    <col min="12" max="12" width="10.5546875" customWidth="1"/>
  </cols>
  <sheetData>
    <row r="1" spans="1:12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26.25" customHeight="1">
      <c r="A2" s="121" t="s">
        <v>68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2" ht="14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2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3.8">
      <c r="A5" s="122" t="s">
        <v>0</v>
      </c>
      <c r="B5" s="123" t="s">
        <v>100</v>
      </c>
      <c r="C5" s="122" t="s">
        <v>54</v>
      </c>
      <c r="D5" s="122" t="s">
        <v>101</v>
      </c>
      <c r="E5" s="122"/>
      <c r="F5" s="122"/>
      <c r="G5" s="122"/>
      <c r="H5" s="122"/>
      <c r="I5" s="122"/>
      <c r="J5" s="122"/>
      <c r="K5" s="122"/>
      <c r="L5" s="122"/>
    </row>
    <row r="6" spans="1:12" ht="13.8">
      <c r="A6" s="122"/>
      <c r="B6" s="123"/>
      <c r="C6" s="122"/>
      <c r="D6" s="122" t="s">
        <v>55</v>
      </c>
      <c r="E6" s="122"/>
      <c r="F6" s="122"/>
      <c r="G6" s="122" t="s">
        <v>47</v>
      </c>
      <c r="H6" s="122"/>
      <c r="I6" s="122"/>
      <c r="J6" s="122"/>
      <c r="K6" s="122"/>
      <c r="L6" s="122"/>
    </row>
    <row r="7" spans="1:12" ht="47.25" customHeight="1">
      <c r="A7" s="122"/>
      <c r="B7" s="123"/>
      <c r="C7" s="122"/>
      <c r="D7" s="122"/>
      <c r="E7" s="122"/>
      <c r="F7" s="122"/>
      <c r="G7" s="124" t="s">
        <v>102</v>
      </c>
      <c r="H7" s="125"/>
      <c r="I7" s="126"/>
      <c r="J7" s="124" t="s">
        <v>103</v>
      </c>
      <c r="K7" s="125"/>
      <c r="L7" s="126"/>
    </row>
    <row r="8" spans="1:12" ht="57" customHeight="1">
      <c r="A8" s="122"/>
      <c r="B8" s="123"/>
      <c r="C8" s="122"/>
      <c r="D8" s="57" t="s">
        <v>111</v>
      </c>
      <c r="E8" s="57" t="s">
        <v>112</v>
      </c>
      <c r="F8" s="57" t="s">
        <v>113</v>
      </c>
      <c r="G8" s="57" t="s">
        <v>111</v>
      </c>
      <c r="H8" s="57" t="s">
        <v>112</v>
      </c>
      <c r="I8" s="57" t="s">
        <v>113</v>
      </c>
      <c r="J8" s="57" t="s">
        <v>111</v>
      </c>
      <c r="K8" s="57" t="s">
        <v>112</v>
      </c>
      <c r="L8" s="57" t="s">
        <v>114</v>
      </c>
    </row>
    <row r="9" spans="1:12" ht="13.8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2" ht="41.4">
      <c r="A10" s="51" t="s">
        <v>104</v>
      </c>
      <c r="B10" s="52">
        <v>1</v>
      </c>
      <c r="C10" s="52" t="s">
        <v>94</v>
      </c>
      <c r="D10" s="55">
        <f>D11+D13</f>
        <v>5901297.6100000003</v>
      </c>
      <c r="E10" s="55">
        <f t="shared" ref="E10:L10" si="0">E11+E13</f>
        <v>0</v>
      </c>
      <c r="F10" s="55">
        <f t="shared" si="0"/>
        <v>0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5901297.6100000003</v>
      </c>
      <c r="K10" s="55">
        <f t="shared" si="0"/>
        <v>0</v>
      </c>
      <c r="L10" s="55">
        <f t="shared" si="0"/>
        <v>0</v>
      </c>
    </row>
    <row r="11" spans="1:12" ht="55.2">
      <c r="A11" s="51" t="s">
        <v>105</v>
      </c>
      <c r="B11" s="52">
        <v>1001</v>
      </c>
      <c r="C11" s="52" t="s">
        <v>94</v>
      </c>
      <c r="D11" s="55">
        <f>G11+J11</f>
        <v>0</v>
      </c>
      <c r="E11" s="55">
        <f t="shared" ref="E11:F11" si="1">H11+K11</f>
        <v>0</v>
      </c>
      <c r="F11" s="55">
        <f t="shared" si="1"/>
        <v>0</v>
      </c>
      <c r="G11" s="55"/>
      <c r="H11" s="55"/>
      <c r="I11" s="55"/>
      <c r="J11" s="55"/>
      <c r="K11" s="55"/>
      <c r="L11" s="55"/>
    </row>
    <row r="12" spans="1:12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</row>
    <row r="13" spans="1:12" ht="41.4">
      <c r="A13" s="51" t="s">
        <v>106</v>
      </c>
      <c r="B13" s="52">
        <v>2001</v>
      </c>
      <c r="C13" s="54"/>
      <c r="D13" s="55">
        <f t="shared" ref="D13" si="2">G13+J13</f>
        <v>5901297.6100000003</v>
      </c>
      <c r="E13" s="55">
        <f t="shared" ref="E13" si="3">H13+K13</f>
        <v>0</v>
      </c>
      <c r="F13" s="55">
        <f t="shared" ref="F13" si="4">I13+L13</f>
        <v>0</v>
      </c>
      <c r="G13" s="56"/>
      <c r="H13" s="56"/>
      <c r="I13" s="56"/>
      <c r="J13" s="56">
        <f>'ФХД (стр.3-4)'!D25</f>
        <v>5901297.6100000003</v>
      </c>
      <c r="K13" s="56"/>
      <c r="L13" s="56"/>
    </row>
    <row r="14" spans="1:12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5" right="0.16" top="0.75" bottom="0.75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workbookViewId="0">
      <selection activeCell="A4" sqref="A4:B4"/>
    </sheetView>
  </sheetViews>
  <sheetFormatPr defaultRowHeight="13.2"/>
  <cols>
    <col min="1" max="1" width="37.77734375" customWidth="1"/>
    <col min="2" max="2" width="53" customWidth="1"/>
  </cols>
  <sheetData>
    <row r="1" spans="1:2" ht="12.75" customHeight="1">
      <c r="A1" s="4"/>
      <c r="B1" s="4"/>
    </row>
    <row r="2" spans="1:2" ht="14.25" customHeight="1">
      <c r="A2" s="110" t="s">
        <v>56</v>
      </c>
      <c r="B2" s="110"/>
    </row>
    <row r="3" spans="1:2" ht="14.25" customHeight="1">
      <c r="A3" s="110" t="s">
        <v>20</v>
      </c>
      <c r="B3" s="110"/>
    </row>
    <row r="4" spans="1:2" ht="14.25" customHeight="1">
      <c r="A4" s="110"/>
      <c r="B4" s="110"/>
    </row>
    <row r="5" spans="1:2" ht="14.25" customHeight="1">
      <c r="A5" s="110" t="s">
        <v>57</v>
      </c>
      <c r="B5" s="110"/>
    </row>
    <row r="6" spans="1:2" ht="12.75" customHeight="1">
      <c r="A6" s="39"/>
      <c r="B6" s="39"/>
    </row>
    <row r="7" spans="1:2" ht="12.75" customHeight="1">
      <c r="A7" s="35" t="s">
        <v>0</v>
      </c>
      <c r="B7" s="35" t="s">
        <v>58</v>
      </c>
    </row>
    <row r="8" spans="1:2" ht="12.75" customHeight="1">
      <c r="A8" s="35">
        <v>1</v>
      </c>
      <c r="B8" s="35">
        <v>2</v>
      </c>
    </row>
    <row r="9" spans="1:2" ht="12.75" customHeight="1">
      <c r="A9" s="37" t="s">
        <v>59</v>
      </c>
      <c r="B9" s="42">
        <v>0</v>
      </c>
    </row>
    <row r="10" spans="1:2" ht="12.75" customHeight="1">
      <c r="A10" s="37" t="s">
        <v>60</v>
      </c>
      <c r="B10" s="42">
        <v>0</v>
      </c>
    </row>
    <row r="11" spans="1:2" ht="12.75" customHeight="1">
      <c r="A11" s="37" t="s">
        <v>61</v>
      </c>
      <c r="B11" s="42">
        <v>0</v>
      </c>
    </row>
    <row r="12" spans="1:2" ht="12.75" customHeight="1">
      <c r="A12" s="37" t="s">
        <v>62</v>
      </c>
      <c r="B12" s="42">
        <v>0</v>
      </c>
    </row>
    <row r="13" spans="1:2" ht="12.75" customHeight="1">
      <c r="A13" s="40"/>
      <c r="B13" s="41"/>
    </row>
    <row r="14" spans="1:2" ht="12.75" customHeight="1">
      <c r="A14" s="40"/>
      <c r="B14" s="41"/>
    </row>
    <row r="15" spans="1:2" ht="14.25" customHeight="1">
      <c r="A15" s="127" t="s">
        <v>63</v>
      </c>
      <c r="B15" s="127"/>
    </row>
    <row r="16" spans="1:2" ht="12.75" customHeight="1">
      <c r="A16" s="39"/>
      <c r="B16" s="39"/>
    </row>
    <row r="17" spans="1:2" ht="12.75" customHeight="1">
      <c r="A17" s="35" t="s">
        <v>0</v>
      </c>
      <c r="B17" s="35" t="s">
        <v>64</v>
      </c>
    </row>
    <row r="18" spans="1:2" ht="12.75" customHeight="1">
      <c r="A18" s="35">
        <v>1</v>
      </c>
      <c r="B18" s="35">
        <v>2</v>
      </c>
    </row>
    <row r="19" spans="1:2" ht="12.75" customHeight="1">
      <c r="A19" s="37" t="s">
        <v>65</v>
      </c>
      <c r="B19" s="76">
        <v>0</v>
      </c>
    </row>
    <row r="20" spans="1:2" ht="63.75" customHeight="1">
      <c r="A20" s="37" t="s">
        <v>66</v>
      </c>
      <c r="B20" s="76">
        <v>0</v>
      </c>
    </row>
    <row r="21" spans="1:2" ht="25.5" customHeight="1">
      <c r="A21" s="37" t="s">
        <v>67</v>
      </c>
      <c r="B21" s="76">
        <v>0</v>
      </c>
    </row>
    <row r="22" spans="1:2" ht="12.75" customHeight="1"/>
    <row r="24" spans="1:2">
      <c r="A24" s="71"/>
    </row>
    <row r="25" spans="1:2">
      <c r="A25" s="71" t="s">
        <v>162</v>
      </c>
      <c r="B25" s="4" t="s">
        <v>173</v>
      </c>
    </row>
    <row r="26" spans="1:2">
      <c r="B26" s="4" t="s">
        <v>163</v>
      </c>
    </row>
    <row r="28" spans="1:2">
      <c r="A28" s="4" t="s">
        <v>164</v>
      </c>
      <c r="B28" s="4"/>
    </row>
    <row r="29" spans="1:2">
      <c r="A29" s="4" t="s">
        <v>165</v>
      </c>
      <c r="B29" s="4" t="s">
        <v>167</v>
      </c>
    </row>
    <row r="30" spans="1:2">
      <c r="A30" s="4"/>
      <c r="B30" s="4" t="s">
        <v>163</v>
      </c>
    </row>
    <row r="31" spans="1:2">
      <c r="A31" s="4"/>
      <c r="B31" s="4"/>
    </row>
    <row r="32" spans="1:2">
      <c r="A32" s="4" t="s">
        <v>166</v>
      </c>
      <c r="B32" s="4" t="s">
        <v>169</v>
      </c>
    </row>
    <row r="33" spans="1:2">
      <c r="A33" s="4" t="s">
        <v>168</v>
      </c>
      <c r="B33" s="4" t="s">
        <v>163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8999999999999998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(стр.5)'!IS_DOCUMENT</vt:lpstr>
      <vt:lpstr>'ФХД (стр.6)'!IS_DOCUMENT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2016-11-28T09:40:01Z</cp:lastPrinted>
  <dcterms:created xsi:type="dcterms:W3CDTF">2010-11-26T07:12:57Z</dcterms:created>
  <dcterms:modified xsi:type="dcterms:W3CDTF">2016-11-28T09:42:05Z</dcterms:modified>
</cp:coreProperties>
</file>