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6" windowWidth="15456" windowHeight="10896" activeTab="1"/>
  </bookViews>
  <sheets>
    <sheet name="ФХД (стр.1)" sheetId="13" r:id="rId1"/>
    <sheet name="ФХД (стр.2)" sheetId="14" r:id="rId2"/>
    <sheet name="ФХД (стр.3-4)" sheetId="15" r:id="rId3"/>
    <sheet name="ФХД (стр.5)" sheetId="16" r:id="rId4"/>
    <sheet name="ФХД (стр.6)" sheetId="17" r:id="rId5"/>
    <sheet name="Лист1" sheetId="18" r:id="rId6"/>
  </sheets>
  <definedNames>
    <definedName name="IS_DOCUMENT" localSheetId="0">'ФХД (стр.1)'!$A$53</definedName>
    <definedName name="IS_DOCUMENT" localSheetId="1">'ФХД (стр.2)'!$A$24</definedName>
    <definedName name="IS_DOCUMENT" localSheetId="2">'ФХД (стр.3-4)'!#REF!</definedName>
    <definedName name="IS_DOCUMENT" localSheetId="3">'ФХД (стр.5)'!$A$10</definedName>
    <definedName name="IS_DOCUMENT" localSheetId="4">'ФХД (стр.6)'!$A$22</definedName>
    <definedName name="_xlnm.Print_Area" localSheetId="1">'ФХД (стр.2)'!$A$1:$J$48</definedName>
    <definedName name="_xlnm.Print_Area" localSheetId="2">'ФХД (стр.3-4)'!$A$1:$J$40</definedName>
    <definedName name="_xlnm.Print_Area" localSheetId="3">'ФХД (стр.5)'!$A$1:$L$37</definedName>
    <definedName name="_xlnm.Print_Area" localSheetId="4">'ФХД (стр.6)'!$A$1:$G$51</definedName>
  </definedNames>
  <calcPr calcId="125725" refMode="R1C1"/>
</workbook>
</file>

<file path=xl/calcChain.xml><?xml version="1.0" encoding="utf-8"?>
<calcChain xmlns="http://schemas.openxmlformats.org/spreadsheetml/2006/main">
  <c r="I14" i="15"/>
  <c r="I9" s="1"/>
  <c r="I20"/>
  <c r="D23"/>
  <c r="D21"/>
  <c r="D28"/>
  <c r="E20" l="1"/>
  <c r="E15" s="1"/>
  <c r="E11" s="1"/>
  <c r="G10" i="16"/>
  <c r="A56" i="13"/>
  <c r="A34" i="18"/>
  <c r="D29" i="15"/>
  <c r="D27"/>
  <c r="D26"/>
  <c r="D24"/>
  <c r="D22"/>
  <c r="J20"/>
  <c r="H20"/>
  <c r="G20"/>
  <c r="F20"/>
  <c r="F18" s="1"/>
  <c r="D17"/>
  <c r="D16"/>
  <c r="D14"/>
  <c r="D13"/>
  <c r="D12"/>
  <c r="J11"/>
  <c r="I11"/>
  <c r="H11"/>
  <c r="G11"/>
  <c r="F11"/>
  <c r="D10"/>
  <c r="J9"/>
  <c r="H9"/>
  <c r="G9"/>
  <c r="E11" i="16"/>
  <c r="F11"/>
  <c r="D11"/>
  <c r="E9" i="15" l="1"/>
  <c r="D15"/>
  <c r="D11" s="1"/>
  <c r="D18"/>
  <c r="F9"/>
  <c r="D25"/>
  <c r="D9" l="1"/>
  <c r="J13" i="16"/>
  <c r="D13" s="1"/>
  <c r="D20" i="15"/>
  <c r="H10" i="16"/>
  <c r="I10"/>
  <c r="J10" l="1"/>
  <c r="K13"/>
  <c r="L13" s="1"/>
  <c r="L10" s="1"/>
  <c r="D10"/>
  <c r="E13"/>
  <c r="K10" l="1"/>
  <c r="F13"/>
  <c r="F10" s="1"/>
  <c r="E10"/>
</calcChain>
</file>

<file path=xl/comments1.xml><?xml version="1.0" encoding="utf-8"?>
<comments xmlns="http://schemas.openxmlformats.org/spreadsheetml/2006/main">
  <authors>
    <author>User</author>
  </authors>
  <commentList>
    <comment ref="A4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011
</t>
        </r>
      </text>
    </comment>
    <comment ref="A5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012+013</t>
        </r>
      </text>
    </commen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012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1 раздел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011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031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032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032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2 раздел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170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171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210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230+320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260+310+380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3 раздел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470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490+511+530+580</t>
        </r>
      </text>
    </comment>
  </commentList>
</comments>
</file>

<file path=xl/sharedStrings.xml><?xml version="1.0" encoding="utf-8"?>
<sst xmlns="http://schemas.openxmlformats.org/spreadsheetml/2006/main" count="222" uniqueCount="178">
  <si>
    <t>Наименование показателя</t>
  </si>
  <si>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</si>
  <si>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</si>
  <si>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</si>
  <si>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</si>
  <si>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</si>
  <si>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</si>
  <si>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</si>
  <si>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</si>
  <si>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</si>
  <si>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</si>
  <si>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</si>
  <si>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</si>
  <si>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</si>
  <si>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</si>
  <si>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</si>
  <si>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</si>
  <si>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</si>
  <si>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</si>
  <si>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Наименование государственного</t>
  </si>
  <si>
    <t>(подразделения)</t>
  </si>
  <si>
    <t>учреждения (подразделения)</t>
  </si>
  <si>
    <t>по РУБП/НУБП</t>
  </si>
  <si>
    <t>по ОКВ</t>
  </si>
  <si>
    <t>643</t>
  </si>
  <si>
    <t>1.3. Перечень услуг (работ), осуществляемых в том числе и за плату:</t>
  </si>
  <si>
    <t>II. Показатели финансового состояния учреждения (подразделения)</t>
  </si>
  <si>
    <t>N п/п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</si>
  <si>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</si>
  <si>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</si>
  <si>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</si>
  <si>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</si>
  <si>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</si>
  <si>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</si>
  <si>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</si>
  <si>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</si>
  <si>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</si>
  <si>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</si>
  <si>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</si>
  <si>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</si>
  <si>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</si>
  <si>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</si>
  <si>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</si>
  <si>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</si>
  <si>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</si>
  <si>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</si>
  <si>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</si>
  <si>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</si>
  <si>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</si>
  <si>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</si>
  <si>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</si>
  <si>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</si>
  <si>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</si>
  <si>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Год начала закупки</t>
  </si>
  <si>
    <t>всего на закупки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</si>
  <si>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</si>
  <si>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</si>
  <si>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</si>
  <si>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</si>
  <si>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</si>
  <si>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</si>
  <si>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</si>
  <si>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</si>
  <si>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</si>
  <si>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</si>
  <si>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</si>
  <si>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</si>
  <si>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IV. Показатели выплат по расходам на закупку товаров, работ, услуг учреждения (подразделения) на</t>
  </si>
  <si>
    <t>управление образования администрации города Минусинска</t>
  </si>
  <si>
    <t>130</t>
  </si>
  <si>
    <t>Возмещение от коммунальных услуг</t>
  </si>
  <si>
    <t>140</t>
  </si>
  <si>
    <t>Родительская плата</t>
  </si>
  <si>
    <t>Субсидии на иные цели</t>
  </si>
  <si>
    <t>180</t>
  </si>
  <si>
    <t>Субсидии на муниципальное задание</t>
  </si>
  <si>
    <t>Закупка товаров, работ, услуг в целях капитального ремонта муниципального имущества</t>
  </si>
  <si>
    <t>243</t>
  </si>
  <si>
    <t>112</t>
  </si>
  <si>
    <t>Иные выплаты персоналу учреждений, за исключением фонда оплаты труда</t>
  </si>
  <si>
    <t>Исполнение судебных актов</t>
  </si>
  <si>
    <t>831</t>
  </si>
  <si>
    <t>244</t>
  </si>
  <si>
    <t>Страховые выплаты</t>
  </si>
  <si>
    <t>119</t>
  </si>
  <si>
    <t>853</t>
  </si>
  <si>
    <t>852</t>
  </si>
  <si>
    <t>Фонд оплаты труда</t>
  </si>
  <si>
    <t>111</t>
  </si>
  <si>
    <t>Выплаты по расходам, всего</t>
  </si>
  <si>
    <t>Поступление финансовых активов, всего:</t>
  </si>
  <si>
    <t>X</t>
  </si>
  <si>
    <t>из них:увеличение остатков средств</t>
  </si>
  <si>
    <t>прочие поступления</t>
  </si>
  <si>
    <t>Выбытие финансовых активов, всего</t>
  </si>
  <si>
    <t>Из них:уменьшение остатков средств</t>
  </si>
  <si>
    <t>прочие выбытия</t>
  </si>
  <si>
    <t>Код строки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</si>
  <si>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</si>
  <si>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</si>
  <si>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</si>
  <si>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</si>
  <si>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</si>
  <si>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</si>
  <si>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1.1. Цели деятельности государственного автономного учреждения (подразделения):</t>
  </si>
  <si>
    <t>1.2. Виды деятельности государственного  автономного учреждения (подразделения):</t>
  </si>
  <si>
    <t>I. Сведения о деятельности государственного  автономного учреждения</t>
  </si>
  <si>
    <t>обеспечение целостного развития личности ребенка в период дошкольного детства</t>
  </si>
  <si>
    <t>Реализация основной общеобразовательной программы дошкольного образования</t>
  </si>
  <si>
    <t>Реализация дополнительных программ  дошкольного образования</t>
  </si>
  <si>
    <t xml:space="preserve">Присмотр и уход </t>
  </si>
  <si>
    <t>2455017241/245501001</t>
  </si>
  <si>
    <t>государственного автономного</t>
  </si>
  <si>
    <t>Щ61540</t>
  </si>
  <si>
    <t>58790202</t>
  </si>
  <si>
    <t>автономного учреждения</t>
  </si>
  <si>
    <t>Приложение 2</t>
  </si>
  <si>
    <t xml:space="preserve">к Порядку соответсвия и </t>
  </si>
  <si>
    <t>утверждения плана финансово-</t>
  </si>
  <si>
    <t>хозяйственной деятельности</t>
  </si>
  <si>
    <t>муниципальных учреждений</t>
  </si>
  <si>
    <t>СОГЛАСОВАНО</t>
  </si>
  <si>
    <t>заключение наблюдательного совета</t>
  </si>
  <si>
    <t>Председатель:</t>
  </si>
  <si>
    <t>4. Общая балансовая стоимость недвижимого муниципального имущества на дату составления Плана:</t>
  </si>
  <si>
    <t>4.1. Стоимость имущества на праве оперативного управления:</t>
  </si>
  <si>
    <t>4.2. Стоимость имущества, приобретенного учреждением за счет выделенных собственником имущества учреждения средств:</t>
  </si>
  <si>
    <t>4.3. Стоимость имущества, приобретенного учреждением за счет доходов, полученных от иной приносящей доход деятельности:</t>
  </si>
  <si>
    <t>5. Общая балансовая стоимость движимого муниципального имущества:</t>
  </si>
  <si>
    <t>6. Балансовая стоимость особо ценного движимого имущества:</t>
  </si>
  <si>
    <t xml:space="preserve">III. Показатели по поступлениям и выплатам учреждения (подразделения)  </t>
  </si>
  <si>
    <t>Доходы от собственности (аренды)</t>
  </si>
  <si>
    <t xml:space="preserve">Доходы от оказания услуг, работ </t>
  </si>
  <si>
    <t>Платные</t>
  </si>
  <si>
    <t>Поступления от штрафов, пеней, иных сумм принудительного изъятия</t>
  </si>
  <si>
    <t>Безвозмездные поступления (гранды)</t>
  </si>
  <si>
    <t>150</t>
  </si>
  <si>
    <t>200</t>
  </si>
  <si>
    <t>210</t>
  </si>
  <si>
    <t>220</t>
  </si>
  <si>
    <t>230</t>
  </si>
  <si>
    <t>240</t>
  </si>
  <si>
    <t xml:space="preserve">Расходы на закупку товаров, работ, услуг, </t>
  </si>
  <si>
    <t>250</t>
  </si>
  <si>
    <t>Социальные выплаты гражданам (премии, гранды)</t>
  </si>
  <si>
    <t>260</t>
  </si>
  <si>
    <t>350</t>
  </si>
  <si>
    <t>270</t>
  </si>
  <si>
    <t>Уплата иных платежей (штрафы, пени, обеспечение заявок и др. )</t>
  </si>
  <si>
    <t>280</t>
  </si>
  <si>
    <t>Уплата прочих налогов и сборов, гос.пошлина учреждением-ответчиком</t>
  </si>
  <si>
    <t>290</t>
  </si>
  <si>
    <t>(уполномоченное лицо)</t>
  </si>
  <si>
    <t>(подпись) (расшифровка подписи)</t>
  </si>
  <si>
    <t>Зам.главного бухгалтера</t>
  </si>
  <si>
    <t>(иное уполномоченное лицо)</t>
  </si>
  <si>
    <t>Исполнитель документа</t>
  </si>
  <si>
    <t>телефон 2 00 07</t>
  </si>
  <si>
    <t>Заведующий МАДОУ "Детский сад № 23"</t>
  </si>
  <si>
    <t>Россия, Красноярский край, г.Минусинск, пр. Сафьяновых, 10</t>
  </si>
  <si>
    <t>-</t>
  </si>
  <si>
    <t>Финансовые активы,всего</t>
  </si>
  <si>
    <t>Тиунова С.А.</t>
  </si>
  <si>
    <t>_______________ Тиунова С.А.</t>
  </si>
  <si>
    <t>_______________ Граубергер Н.О.</t>
  </si>
  <si>
    <t>_______________ Сусарева Е.М.</t>
  </si>
  <si>
    <t>от "_24__" октября    2017 года № ___</t>
  </si>
  <si>
    <t>Поступление от доходов,всего</t>
  </si>
  <si>
    <t>января</t>
  </si>
  <si>
    <t>на 2018 год и плановый период 2019 и 2020 годов</t>
  </si>
  <si>
    <t>муниципальное автономное дошкольное образовательное  учреждение "Детский сад № 23 "Улыбка"комбинированного вида"</t>
  </si>
  <si>
    <t>01</t>
  </si>
  <si>
    <t>на 01.01.2017г.</t>
  </si>
  <si>
    <t>на 2020 г. 2-ой год планового периода</t>
  </si>
  <si>
    <t>на 2019 г. 1-ой год планового периода</t>
  </si>
  <si>
    <t>на 2018г. очередной финансовый год</t>
  </si>
  <si>
    <t>от "                          2019 года № ___</t>
  </si>
  <si>
    <t>1819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</si>
</sst>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/>
    <xf numFmtId="0" fontId="1" fillId="0" borderId="0" xfId="0" applyFont="1" applyFill="1" applyAlignment="1">
      <alignment vertical="top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2" xfId="0" applyFont="1" applyFill="1" applyBorder="1" applyAlignment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0" fillId="0" borderId="0" xfId="0" applyFill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2" fontId="5" fillId="0" borderId="3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3" xfId="0" applyNumberFormat="1" applyFont="1" applyFill="1" applyBorder="1" applyAlignment="1" applyProtection="1">
      <alignment vertical="top"/>
    </xf>
    <xf numFmtId="4" fontId="8" fillId="0" borderId="3" xfId="0" applyNumberFormat="1" applyFont="1" applyFill="1" applyBorder="1" applyAlignment="1" applyProtection="1"/>
    <xf numFmtId="4" fontId="8" fillId="0" borderId="3" xfId="0" applyNumberFormat="1" applyFont="1" applyFill="1" applyBorder="1" applyAlignment="1" applyProtection="1">
      <alignment vertical="top"/>
    </xf>
    <xf numFmtId="2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3" borderId="3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right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right" vertical="top" wrapText="1"/>
    </xf>
    <xf numFmtId="4" fontId="5" fillId="5" borderId="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>
      <alignment horizontal="center"/>
    </xf>
    <xf numFmtId="4" fontId="10" fillId="0" borderId="13" xfId="0" applyNumberFormat="1" applyFont="1" applyFill="1" applyBorder="1" applyAlignment="1" applyProtection="1">
      <alignment horizontal="center"/>
    </xf>
    <xf numFmtId="2" fontId="5" fillId="0" borderId="3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7" fillId="0" borderId="3" xfId="0" applyNumberFormat="1" applyFont="1" applyFill="1" applyBorder="1" applyAlignment="1" applyProtection="1">
      <alignment horizontal="center" vertical="top"/>
    </xf>
    <xf numFmtId="14" fontId="0" fillId="0" borderId="0" xfId="0" applyNumberFormat="1"/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164" fontId="13" fillId="2" borderId="0" xfId="0" applyNumberFormat="1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wrapText="1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59"/>
  <sheetViews>
    <sheetView view="pageBreakPreview" zoomScale="60" zoomScaleNormal="100" workbookViewId="0">
      <selection activeCell="CH21" sqref="CH21"/>
    </sheetView>
  </sheetViews>
  <sheetFormatPr defaultRowHeight="13.2"/>
  <cols>
    <col min="1" max="91" width="0.6640625" customWidth="1"/>
    <col min="92" max="92" width="1.88671875" customWidth="1"/>
    <col min="93" max="137" width="0.6640625" customWidth="1"/>
    <col min="138" max="138" width="1.44140625" customWidth="1"/>
    <col min="139" max="152" width="0.6640625" customWidth="1"/>
    <col min="153" max="153" width="2.5546875" customWidth="1"/>
  </cols>
  <sheetData>
    <row r="1" spans="1:153" ht="13.8">
      <c r="CY1" s="92" t="s">
        <v>116</v>
      </c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</row>
    <row r="2" spans="1:153" ht="13.8">
      <c r="CY2" s="92" t="s">
        <v>117</v>
      </c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</row>
    <row r="3" spans="1:153" ht="13.8">
      <c r="CY3" s="92" t="s">
        <v>118</v>
      </c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</row>
    <row r="4" spans="1:153" ht="13.8">
      <c r="CY4" s="92" t="s">
        <v>119</v>
      </c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</row>
    <row r="5" spans="1:153" ht="13.8">
      <c r="CY5" s="92" t="s">
        <v>120</v>
      </c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</row>
    <row r="6" spans="1:15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ht="15" customHeight="1">
      <c r="A7" s="86" t="s">
        <v>121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6" t="s">
        <v>6</v>
      </c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</row>
    <row r="8" spans="1:153" ht="15" customHeight="1">
      <c r="A8" s="22" t="s">
        <v>122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2" t="s">
        <v>158</v>
      </c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</row>
    <row r="9" spans="1:153" ht="15" customHeight="1">
      <c r="A9" s="86" t="s">
        <v>176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7" t="s">
        <v>12</v>
      </c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</row>
    <row r="10" spans="1:153" ht="15" customHeight="1">
      <c r="A10" s="88" t="s">
        <v>123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"/>
      <c r="DS10" s="8"/>
      <c r="DT10" s="82" t="s">
        <v>162</v>
      </c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</row>
    <row r="11" spans="1:153" ht="1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"/>
      <c r="V11" s="8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3" t="s">
        <v>4</v>
      </c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9"/>
      <c r="DS11" s="9"/>
      <c r="DT11" s="83" t="s">
        <v>5</v>
      </c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</row>
    <row r="12" spans="1:153" ht="15" customHeight="1">
      <c r="A12" s="83" t="s">
        <v>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9"/>
      <c r="V12" s="9"/>
      <c r="W12" s="83" t="s">
        <v>5</v>
      </c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10" t="s">
        <v>1</v>
      </c>
      <c r="DG12" s="94"/>
      <c r="DH12" s="94"/>
      <c r="DI12" s="94"/>
      <c r="DJ12" s="94"/>
      <c r="DK12" s="8" t="s">
        <v>1</v>
      </c>
      <c r="DL12" s="8"/>
      <c r="DM12" s="8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5">
        <v>20</v>
      </c>
      <c r="EG12" s="95"/>
      <c r="EH12" s="95"/>
      <c r="EI12" s="95"/>
      <c r="EJ12" s="93" t="s">
        <v>177</v>
      </c>
      <c r="EK12" s="93"/>
      <c r="EL12" s="93"/>
      <c r="EM12" s="93"/>
      <c r="EN12" s="8" t="s">
        <v>2</v>
      </c>
      <c r="EO12" s="8"/>
      <c r="EP12" s="8"/>
      <c r="EQ12" s="8"/>
      <c r="ER12" s="8"/>
      <c r="ES12" s="8"/>
      <c r="ET12" s="8"/>
      <c r="EU12" s="8"/>
      <c r="EV12" s="8"/>
      <c r="EW12" s="8"/>
    </row>
    <row r="13" spans="1:153" ht="15" customHeight="1">
      <c r="A13" s="8"/>
      <c r="B13" s="8"/>
      <c r="C13" s="8"/>
      <c r="D13" s="8"/>
      <c r="E13" s="8"/>
      <c r="F13" s="8"/>
      <c r="G13" s="19"/>
      <c r="H13" s="19"/>
      <c r="I13" s="74"/>
      <c r="J13" s="84"/>
      <c r="K13" s="84"/>
      <c r="L13" s="84"/>
      <c r="M13" s="84"/>
      <c r="N13" s="19"/>
      <c r="O13" s="19"/>
      <c r="P13" s="19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85"/>
      <c r="AK13" s="85"/>
      <c r="AL13" s="85"/>
      <c r="AM13" s="85"/>
      <c r="AN13" s="85"/>
      <c r="AO13" s="85"/>
      <c r="AP13" s="85"/>
      <c r="AQ13" s="19"/>
      <c r="AR13" s="19"/>
      <c r="AS13" s="19"/>
      <c r="AT13" s="19"/>
      <c r="AU13" s="19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11"/>
      <c r="ES13" s="8"/>
      <c r="ET13" s="8"/>
      <c r="EU13" s="8"/>
      <c r="EV13" s="8"/>
      <c r="EW13" s="8"/>
    </row>
    <row r="14" spans="1:153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11"/>
      <c r="ES14" s="8"/>
      <c r="ET14" s="8"/>
      <c r="EU14" s="8"/>
      <c r="EV14" s="8"/>
      <c r="EW14" s="8"/>
    </row>
    <row r="15" spans="1:153" ht="16.5" customHeight="1">
      <c r="A15" s="96" t="s">
        <v>3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</row>
    <row r="16" spans="1:153" ht="16.5" customHeight="1">
      <c r="A16" s="97" t="s">
        <v>169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</row>
    <row r="17" spans="1:153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ht="13.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98" t="s">
        <v>7</v>
      </c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</row>
    <row r="19" spans="1:153" ht="13.8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10"/>
      <c r="CN19" s="8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10" t="s">
        <v>13</v>
      </c>
      <c r="EG19" s="8"/>
      <c r="EH19" s="89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1"/>
    </row>
    <row r="20" spans="1:153" ht="13.8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3"/>
      <c r="AK20" s="14"/>
      <c r="AL20" s="7"/>
      <c r="AM20" s="7"/>
      <c r="AN20" s="7"/>
      <c r="AO20" s="7"/>
      <c r="AP20" s="15"/>
      <c r="AQ20" s="15"/>
      <c r="AR20" s="15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  <c r="BG20" s="16" t="s">
        <v>1</v>
      </c>
      <c r="BH20" s="100" t="s">
        <v>171</v>
      </c>
      <c r="BI20" s="100"/>
      <c r="BJ20" s="100"/>
      <c r="BK20" s="100"/>
      <c r="BL20" s="13" t="s">
        <v>1</v>
      </c>
      <c r="BM20" s="13"/>
      <c r="BN20" s="13"/>
      <c r="BO20" s="100" t="s">
        <v>168</v>
      </c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7"/>
      <c r="CH20" s="101">
        <v>2019</v>
      </c>
      <c r="CI20" s="101"/>
      <c r="CJ20" s="101"/>
      <c r="CK20" s="101"/>
      <c r="CL20" s="101"/>
      <c r="CM20" s="101"/>
      <c r="CN20" s="101"/>
      <c r="CO20" s="13" t="s">
        <v>2</v>
      </c>
      <c r="CP20" s="13"/>
      <c r="CQ20" s="13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1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10" t="s">
        <v>8</v>
      </c>
      <c r="EG20" s="8"/>
      <c r="EH20" s="89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1"/>
    </row>
    <row r="21" spans="1:153" ht="13.8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9"/>
      <c r="BG21" s="14"/>
      <c r="BH21" s="7"/>
      <c r="BI21" s="7"/>
      <c r="BJ21" s="7"/>
      <c r="BK21" s="7"/>
      <c r="BL21" s="15"/>
      <c r="BM21" s="15"/>
      <c r="BN21" s="15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17"/>
      <c r="CH21" s="17"/>
      <c r="CI21" s="17"/>
      <c r="CJ21" s="17"/>
      <c r="CK21" s="7"/>
      <c r="CL21" s="7"/>
      <c r="CM21" s="7"/>
      <c r="CN21" s="7"/>
      <c r="CO21" s="15"/>
      <c r="CP21" s="15"/>
      <c r="CQ21" s="1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18"/>
      <c r="DS21" s="1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10"/>
      <c r="EG21" s="8"/>
      <c r="EH21" s="89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1"/>
    </row>
    <row r="22" spans="1:153" ht="13.8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18"/>
      <c r="BZ22" s="1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10"/>
      <c r="CN22" s="8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18"/>
      <c r="DS22" s="1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10"/>
      <c r="EG22" s="8"/>
      <c r="EH22" s="89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1"/>
    </row>
    <row r="23" spans="1:153" ht="20.100000000000001" customHeight="1">
      <c r="A23" s="20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99" t="s">
        <v>170</v>
      </c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8"/>
      <c r="DR23" s="1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10" t="s">
        <v>9</v>
      </c>
      <c r="EG23" s="8"/>
      <c r="EH23" s="89" t="s">
        <v>114</v>
      </c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1"/>
    </row>
    <row r="24" spans="1:153" ht="20.100000000000001" customHeight="1">
      <c r="A24" s="20" t="s">
        <v>115</v>
      </c>
      <c r="B24" s="8"/>
      <c r="C24" s="8"/>
      <c r="D24" s="8"/>
      <c r="E24" s="8"/>
      <c r="F24" s="8"/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4"/>
      <c r="V24" s="21"/>
      <c r="W24" s="21"/>
      <c r="X24" s="21"/>
      <c r="Y24" s="21"/>
      <c r="Z24" s="15"/>
      <c r="AA24" s="15"/>
      <c r="AB24" s="15"/>
      <c r="AC24" s="19"/>
      <c r="AD24" s="19"/>
      <c r="AE24" s="19"/>
      <c r="AF24" s="19"/>
      <c r="AG24" s="19"/>
      <c r="AH24" s="8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22" t="s">
        <v>22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3"/>
      <c r="EH24" s="102" t="s">
        <v>113</v>
      </c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4"/>
    </row>
    <row r="25" spans="1:153" ht="20.100000000000001" customHeight="1">
      <c r="A25" s="20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8"/>
      <c r="DR25" s="18"/>
      <c r="DS25" s="1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24"/>
      <c r="EG25" s="8"/>
      <c r="EH25" s="89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1"/>
    </row>
    <row r="26" spans="1:153" ht="13.8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8"/>
      <c r="BU26" s="8"/>
      <c r="BV26" s="8"/>
      <c r="BW26" s="8"/>
      <c r="BX26" s="8"/>
      <c r="BY26" s="18"/>
      <c r="BZ26" s="1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10"/>
      <c r="CN26" s="8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18"/>
      <c r="DS26" s="1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10"/>
      <c r="EG26" s="8"/>
      <c r="EH26" s="107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9"/>
    </row>
    <row r="27" spans="1:153" ht="13.8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105" t="s">
        <v>111</v>
      </c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6"/>
      <c r="CN27" s="25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7" t="s">
        <v>23</v>
      </c>
      <c r="EG27" s="25"/>
      <c r="EH27" s="110" t="s">
        <v>24</v>
      </c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2"/>
    </row>
    <row r="28" spans="1:153" ht="13.8">
      <c r="A28" s="28" t="s">
        <v>11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7"/>
      <c r="CN28" s="25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7" t="s">
        <v>10</v>
      </c>
      <c r="EG28" s="25"/>
      <c r="EH28" s="110" t="s">
        <v>15</v>
      </c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2"/>
    </row>
    <row r="29" spans="1:153" ht="13.8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8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1:153" ht="13.8">
      <c r="A30" s="20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06" t="s">
        <v>68</v>
      </c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</row>
    <row r="31" spans="1:153" ht="13.8">
      <c r="A31" s="20" t="s">
        <v>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</row>
    <row r="32" spans="1:153" ht="13.8">
      <c r="A32" s="2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2"/>
      <c r="CP32" s="2"/>
      <c r="CQ32" s="2"/>
      <c r="CR32" s="2"/>
      <c r="CS32" s="2"/>
      <c r="CT32" s="2"/>
      <c r="CU32" s="2"/>
      <c r="CV32" s="2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ht="13.8">
      <c r="A33" s="20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99" t="s">
        <v>159</v>
      </c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</row>
    <row r="34" spans="1:153" ht="13.8">
      <c r="A34" s="20" t="s">
        <v>112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</row>
    <row r="35" spans="1:153" ht="13.8">
      <c r="A35" s="20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</row>
    <row r="36" spans="1:153" ht="13.8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ht="13.8">
      <c r="A37" s="113" t="s">
        <v>106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</row>
    <row r="38" spans="1:153" ht="13.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</row>
    <row r="39" spans="1:153" ht="13.8">
      <c r="A39" s="32" t="s">
        <v>104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5" customHeight="1">
      <c r="A40" s="114" t="s">
        <v>107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3.8">
      <c r="A41" s="32" t="s">
        <v>105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ht="16.5" customHeight="1">
      <c r="A42" s="114" t="s">
        <v>108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ht="16.5" customHeight="1">
      <c r="A43" s="114" t="s">
        <v>109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ht="13.8">
      <c r="A44" s="32" t="s">
        <v>25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ht="13.95" customHeight="1">
      <c r="A45" s="114" t="s">
        <v>108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ht="13.8">
      <c r="A46" s="114" t="s">
        <v>110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ht="13.8">
      <c r="A47" s="32" t="s">
        <v>124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</row>
    <row r="48" spans="1:153" ht="13.8">
      <c r="A48" s="80">
        <v>5101.8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</row>
    <row r="49" spans="1:153" ht="13.8">
      <c r="A49" s="32" t="s">
        <v>125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</row>
    <row r="50" spans="1:153" ht="13.8">
      <c r="A50" s="80">
        <v>5101.8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</row>
    <row r="51" spans="1:153" ht="13.8">
      <c r="A51" s="32" t="s">
        <v>126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</row>
    <row r="52" spans="1:153" ht="13.8">
      <c r="A52" s="80">
        <v>5101.8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</row>
    <row r="53" spans="1:153" ht="13.8">
      <c r="A53" s="32" t="s">
        <v>127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</row>
    <row r="54" spans="1:153" ht="13.8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</row>
    <row r="55" spans="1:153" ht="13.8">
      <c r="A55" s="32" t="s">
        <v>128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</row>
    <row r="56" spans="1:153" ht="13.8">
      <c r="A56" s="79">
        <f>2468.9+2218.6</f>
        <v>4687.5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</row>
    <row r="57" spans="1:153" ht="13.8">
      <c r="A57" s="32" t="s">
        <v>129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</row>
    <row r="58" spans="1:153" ht="13.8">
      <c r="A58" s="79">
        <v>2468.9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</row>
    <row r="59" spans="1:153" ht="12.75" customHeight="1"/>
  </sheetData>
  <mergeCells count="58">
    <mergeCell ref="A37:DD37"/>
    <mergeCell ref="A40:DD40"/>
    <mergeCell ref="A42:DD42"/>
    <mergeCell ref="A43:DD43"/>
    <mergeCell ref="A46:DD46"/>
    <mergeCell ref="A45:DD45"/>
    <mergeCell ref="EH19:EW19"/>
    <mergeCell ref="AS33:EW35"/>
    <mergeCell ref="BH20:BK20"/>
    <mergeCell ref="BO20:CF20"/>
    <mergeCell ref="CH20:CN20"/>
    <mergeCell ref="EH20:EW20"/>
    <mergeCell ref="EH22:EW22"/>
    <mergeCell ref="AI23:DP25"/>
    <mergeCell ref="EH23:EW23"/>
    <mergeCell ref="EH24:EW24"/>
    <mergeCell ref="EH25:EW25"/>
    <mergeCell ref="AI27:BW27"/>
    <mergeCell ref="AS30:EW31"/>
    <mergeCell ref="EH26:EW26"/>
    <mergeCell ref="EH27:EW27"/>
    <mergeCell ref="EH28:EW28"/>
    <mergeCell ref="EH21:EW21"/>
    <mergeCell ref="CY1:EW1"/>
    <mergeCell ref="CY2:EW2"/>
    <mergeCell ref="CY3:EW3"/>
    <mergeCell ref="CY4:EW4"/>
    <mergeCell ref="CY5:EW5"/>
    <mergeCell ref="EJ12:EM12"/>
    <mergeCell ref="DG12:DJ12"/>
    <mergeCell ref="DN12:EE12"/>
    <mergeCell ref="EF12:EI12"/>
    <mergeCell ref="A15:EW15"/>
    <mergeCell ref="A16:EW16"/>
    <mergeCell ref="EH18:EW18"/>
    <mergeCell ref="A7:AY7"/>
    <mergeCell ref="CX7:EW7"/>
    <mergeCell ref="CX8:EW8"/>
    <mergeCell ref="A9:AY9"/>
    <mergeCell ref="CX9:EW9"/>
    <mergeCell ref="A10:AZ10"/>
    <mergeCell ref="CX10:DQ10"/>
    <mergeCell ref="DT10:EW10"/>
    <mergeCell ref="A11:T11"/>
    <mergeCell ref="W11:AZ11"/>
    <mergeCell ref="CX11:DQ11"/>
    <mergeCell ref="DT11:EW11"/>
    <mergeCell ref="J13:M13"/>
    <mergeCell ref="Q13:AH13"/>
    <mergeCell ref="A12:T12"/>
    <mergeCell ref="W12:AZ12"/>
    <mergeCell ref="AI13:AP13"/>
    <mergeCell ref="A56:DD56"/>
    <mergeCell ref="A58:DD58"/>
    <mergeCell ref="A48:DF48"/>
    <mergeCell ref="A50:DF50"/>
    <mergeCell ref="A52:ED52"/>
    <mergeCell ref="A54:EG54"/>
  </mergeCells>
  <pageMargins left="0.63" right="0.2" top="0.57999999999999996" bottom="0.31496062992125984" header="0.31496062992125984" footer="0.31496062992125984"/>
  <pageSetup paperSize="9" scale="8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24"/>
  <sheetViews>
    <sheetView tabSelected="1" topLeftCell="A14" zoomScaleNormal="100" workbookViewId="0">
      <selection activeCell="C43" sqref="C43"/>
    </sheetView>
  </sheetViews>
  <sheetFormatPr defaultRowHeight="13.2"/>
  <cols>
    <col min="1" max="1" width="6.33203125" customWidth="1"/>
    <col min="2" max="2" width="62.44140625" customWidth="1"/>
    <col min="3" max="3" width="26.33203125" customWidth="1"/>
  </cols>
  <sheetData>
    <row r="1" spans="1:3" ht="12.75" customHeight="1">
      <c r="A1" s="4"/>
      <c r="B1" s="4"/>
      <c r="C1" s="4"/>
    </row>
    <row r="2" spans="1:3" ht="14.25" customHeight="1">
      <c r="A2" s="4"/>
      <c r="B2" s="115" t="s">
        <v>26</v>
      </c>
      <c r="C2" s="115"/>
    </row>
    <row r="3" spans="1:3" ht="14.25" customHeight="1">
      <c r="A3" s="4"/>
      <c r="B3" s="115" t="s">
        <v>172</v>
      </c>
      <c r="C3" s="115"/>
    </row>
    <row r="4" spans="1:3" ht="12.75" customHeight="1">
      <c r="A4" s="4"/>
      <c r="B4" s="4"/>
      <c r="C4" s="4"/>
    </row>
    <row r="5" spans="1:3" ht="12.75" customHeight="1">
      <c r="A5" s="35" t="s">
        <v>27</v>
      </c>
      <c r="B5" s="35" t="s">
        <v>0</v>
      </c>
      <c r="C5" s="35" t="s">
        <v>28</v>
      </c>
    </row>
    <row r="6" spans="1:3" ht="12.75" customHeight="1">
      <c r="A6" s="35">
        <v>1</v>
      </c>
      <c r="B6" s="35">
        <v>2</v>
      </c>
      <c r="C6" s="35">
        <v>3</v>
      </c>
    </row>
    <row r="7" spans="1:3" ht="12.75" customHeight="1">
      <c r="A7" s="36"/>
      <c r="B7" s="37" t="s">
        <v>29</v>
      </c>
      <c r="C7" s="57">
        <v>14885.8</v>
      </c>
    </row>
    <row r="8" spans="1:3" ht="25.5" customHeight="1">
      <c r="A8" s="37"/>
      <c r="B8" s="37" t="s">
        <v>30</v>
      </c>
      <c r="C8" s="57">
        <v>5101.8</v>
      </c>
    </row>
    <row r="9" spans="1:3" ht="12.75" customHeight="1">
      <c r="A9" s="36" t="s">
        <v>166</v>
      </c>
      <c r="B9" s="37" t="s">
        <v>31</v>
      </c>
      <c r="C9" s="57">
        <v>2569.4</v>
      </c>
    </row>
    <row r="10" spans="1:3" ht="12.75" customHeight="1">
      <c r="A10" s="36"/>
      <c r="B10" s="37" t="s">
        <v>32</v>
      </c>
      <c r="C10" s="57">
        <v>2468.9</v>
      </c>
    </row>
    <row r="11" spans="1:3" ht="12.75" customHeight="1">
      <c r="A11" s="36"/>
      <c r="B11" s="37" t="s">
        <v>31</v>
      </c>
      <c r="C11" s="57">
        <v>1383</v>
      </c>
    </row>
    <row r="12" spans="1:3" ht="12.75" customHeight="1">
      <c r="A12" s="36"/>
      <c r="B12" s="37" t="s">
        <v>161</v>
      </c>
      <c r="C12" s="57" t="s">
        <v>160</v>
      </c>
    </row>
    <row r="13" spans="1:3" ht="25.5" customHeight="1">
      <c r="A13" s="37"/>
      <c r="B13" s="37" t="s">
        <v>33</v>
      </c>
      <c r="C13" s="57" t="s">
        <v>160</v>
      </c>
    </row>
    <row r="14" spans="1:3" ht="25.5" customHeight="1">
      <c r="A14" s="37"/>
      <c r="B14" s="37" t="s">
        <v>34</v>
      </c>
      <c r="C14" s="57">
        <v>108.5</v>
      </c>
    </row>
    <row r="15" spans="1:3" ht="12.75" customHeight="1">
      <c r="A15" s="36"/>
      <c r="B15" s="36"/>
      <c r="C15" s="57" t="s">
        <v>160</v>
      </c>
    </row>
    <row r="16" spans="1:3" ht="25.5" customHeight="1">
      <c r="A16" s="36"/>
      <c r="B16" s="37" t="s">
        <v>35</v>
      </c>
      <c r="C16" s="57" t="s">
        <v>160</v>
      </c>
    </row>
    <row r="17" spans="1:138" ht="12.75" customHeight="1">
      <c r="A17" s="36"/>
      <c r="B17" s="37" t="s">
        <v>36</v>
      </c>
      <c r="C17" s="57" t="s">
        <v>160</v>
      </c>
    </row>
    <row r="18" spans="1:138" ht="12.75" customHeight="1">
      <c r="A18" s="36"/>
      <c r="B18" s="37" t="s">
        <v>37</v>
      </c>
      <c r="C18" s="57">
        <v>496.8</v>
      </c>
    </row>
    <row r="19" spans="1:138" ht="12.75" customHeight="1">
      <c r="A19" s="36"/>
      <c r="B19" s="37" t="s">
        <v>38</v>
      </c>
      <c r="C19" s="57">
        <v>15.6</v>
      </c>
    </row>
    <row r="20" spans="1:138" ht="12.75" customHeight="1">
      <c r="A20" s="36"/>
      <c r="B20" s="37" t="s">
        <v>39</v>
      </c>
      <c r="C20" s="57" t="s">
        <v>160</v>
      </c>
      <c r="EH20" s="76"/>
    </row>
    <row r="21" spans="1:138" ht="25.5" customHeight="1">
      <c r="A21" s="36"/>
      <c r="B21" s="37" t="s">
        <v>40</v>
      </c>
      <c r="C21" s="57" t="s">
        <v>160</v>
      </c>
    </row>
    <row r="22" spans="1:138" ht="12.75" customHeight="1">
      <c r="A22" s="36"/>
      <c r="B22" s="37" t="s">
        <v>41</v>
      </c>
      <c r="C22" s="57" t="s">
        <v>160</v>
      </c>
    </row>
    <row r="23" spans="1:138" ht="25.5" customHeight="1">
      <c r="A23" s="36"/>
      <c r="B23" s="37" t="s">
        <v>42</v>
      </c>
      <c r="C23" s="57" t="s">
        <v>160</v>
      </c>
    </row>
    <row r="24" spans="1:138" ht="12.75" customHeight="1">
      <c r="C24" s="58"/>
    </row>
  </sheetData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39"/>
  <sheetViews>
    <sheetView topLeftCell="A8" zoomScaleNormal="100" workbookViewId="0">
      <selection activeCell="G26" sqref="G26"/>
    </sheetView>
  </sheetViews>
  <sheetFormatPr defaultRowHeight="13.2"/>
  <cols>
    <col min="1" max="1" width="33" customWidth="1"/>
    <col min="2" max="2" width="7.5546875" customWidth="1"/>
    <col min="3" max="4" width="17.6640625" customWidth="1"/>
    <col min="5" max="5" width="16.44140625" customWidth="1"/>
    <col min="6" max="6" width="16.6640625" customWidth="1"/>
    <col min="7" max="7" width="17.6640625" customWidth="1"/>
    <col min="8" max="8" width="16.44140625" customWidth="1"/>
    <col min="9" max="9" width="16.6640625" customWidth="1"/>
    <col min="10" max="10" width="13.33203125" customWidth="1"/>
  </cols>
  <sheetData>
    <row r="1" spans="1:10" ht="14.25" customHeight="1">
      <c r="A1" s="4"/>
      <c r="B1" s="4"/>
      <c r="C1" s="115" t="s">
        <v>130</v>
      </c>
      <c r="D1" s="115"/>
      <c r="E1" s="115"/>
      <c r="F1" s="115"/>
      <c r="G1" s="115"/>
      <c r="H1" s="115"/>
      <c r="I1" s="38"/>
      <c r="J1" s="38"/>
    </row>
    <row r="2" spans="1:10" ht="14.25" customHeight="1">
      <c r="A2" s="4"/>
      <c r="B2" s="4"/>
      <c r="C2" s="115"/>
      <c r="D2" s="115"/>
      <c r="E2" s="115"/>
      <c r="F2" s="115"/>
      <c r="G2" s="115"/>
      <c r="H2" s="115"/>
      <c r="I2" s="38"/>
      <c r="J2" s="38"/>
    </row>
    <row r="3" spans="1:10" ht="12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116" t="s">
        <v>0</v>
      </c>
      <c r="B4" s="116" t="s">
        <v>97</v>
      </c>
      <c r="C4" s="116" t="s">
        <v>43</v>
      </c>
      <c r="D4" s="121" t="s">
        <v>44</v>
      </c>
      <c r="E4" s="122"/>
      <c r="F4" s="122"/>
      <c r="G4" s="122"/>
      <c r="H4" s="122"/>
      <c r="I4" s="122"/>
      <c r="J4" s="123"/>
    </row>
    <row r="5" spans="1:10" ht="12.75" customHeight="1">
      <c r="A5" s="117"/>
      <c r="B5" s="117"/>
      <c r="C5" s="117"/>
      <c r="D5" s="116" t="s">
        <v>45</v>
      </c>
      <c r="E5" s="121" t="s">
        <v>46</v>
      </c>
      <c r="F5" s="122"/>
      <c r="G5" s="122"/>
      <c r="H5" s="122"/>
      <c r="I5" s="122"/>
      <c r="J5" s="123"/>
    </row>
    <row r="6" spans="1:10" ht="12.75" customHeight="1">
      <c r="A6" s="117"/>
      <c r="B6" s="117"/>
      <c r="C6" s="117"/>
      <c r="D6" s="117"/>
      <c r="E6" s="116" t="s">
        <v>47</v>
      </c>
      <c r="F6" s="119" t="s">
        <v>48</v>
      </c>
      <c r="G6" s="116" t="s">
        <v>49</v>
      </c>
      <c r="H6" s="116" t="s">
        <v>50</v>
      </c>
      <c r="I6" s="124" t="s">
        <v>51</v>
      </c>
      <c r="J6" s="125"/>
    </row>
    <row r="7" spans="1:10" ht="78.45" customHeight="1">
      <c r="A7" s="118"/>
      <c r="B7" s="118"/>
      <c r="C7" s="118"/>
      <c r="D7" s="118"/>
      <c r="E7" s="118"/>
      <c r="F7" s="120"/>
      <c r="G7" s="118"/>
      <c r="H7" s="118"/>
      <c r="I7" s="35" t="s">
        <v>45</v>
      </c>
      <c r="J7" s="35" t="s">
        <v>52</v>
      </c>
    </row>
    <row r="8" spans="1:10" ht="12.7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</row>
    <row r="9" spans="1:10" ht="12.75" customHeight="1">
      <c r="A9" s="45" t="s">
        <v>167</v>
      </c>
      <c r="B9" s="46">
        <v>100</v>
      </c>
      <c r="C9" s="46"/>
      <c r="D9" s="59">
        <f>D10+D11+D16+D17+D18</f>
        <v>34934116</v>
      </c>
      <c r="E9" s="59">
        <f>SUM(E14:E15)</f>
        <v>31526180</v>
      </c>
      <c r="F9" s="59">
        <f>SUM(F14:F18)</f>
        <v>44280</v>
      </c>
      <c r="G9" s="59">
        <f t="shared" ref="G9:J9" si="0">SUM(G14:G15)</f>
        <v>0</v>
      </c>
      <c r="H9" s="59">
        <f t="shared" si="0"/>
        <v>0</v>
      </c>
      <c r="I9" s="59">
        <f>SUM(I12:I15)</f>
        <v>3363656</v>
      </c>
      <c r="J9" s="59">
        <f t="shared" si="0"/>
        <v>0</v>
      </c>
    </row>
    <row r="10" spans="1:10" s="34" customFormat="1" ht="18" customHeight="1">
      <c r="A10" s="62" t="s">
        <v>131</v>
      </c>
      <c r="B10" s="63">
        <v>110</v>
      </c>
      <c r="C10" s="63">
        <v>120</v>
      </c>
      <c r="D10" s="60">
        <f t="shared" ref="D10:D14" si="1">E10+F10+G10+H10+I10</f>
        <v>0</v>
      </c>
      <c r="E10" s="65"/>
      <c r="F10" s="65"/>
      <c r="G10" s="65"/>
      <c r="H10" s="65"/>
      <c r="I10" s="65"/>
      <c r="J10" s="65"/>
    </row>
    <row r="11" spans="1:10" s="34" customFormat="1" ht="15.75" customHeight="1">
      <c r="A11" s="44" t="s">
        <v>132</v>
      </c>
      <c r="B11" s="63">
        <v>120</v>
      </c>
      <c r="C11" s="63">
        <v>130</v>
      </c>
      <c r="D11" s="66">
        <f>D12+D13+D14+D15</f>
        <v>34889836</v>
      </c>
      <c r="E11" s="66">
        <f>E12+E13+E14+E15</f>
        <v>31526180</v>
      </c>
      <c r="F11" s="66">
        <f t="shared" ref="F11:J11" si="2">F12+F13+F14+F15</f>
        <v>0</v>
      </c>
      <c r="G11" s="66">
        <f t="shared" si="2"/>
        <v>0</v>
      </c>
      <c r="H11" s="66">
        <f t="shared" si="2"/>
        <v>0</v>
      </c>
      <c r="I11" s="66">
        <f t="shared" si="2"/>
        <v>3363656</v>
      </c>
      <c r="J11" s="66">
        <f t="shared" si="2"/>
        <v>0</v>
      </c>
    </row>
    <row r="12" spans="1:10">
      <c r="A12" s="64" t="s">
        <v>133</v>
      </c>
      <c r="B12" s="43"/>
      <c r="C12" s="43" t="s">
        <v>69</v>
      </c>
      <c r="D12" s="60">
        <f t="shared" si="1"/>
        <v>258656</v>
      </c>
      <c r="E12" s="60"/>
      <c r="F12" s="60"/>
      <c r="G12" s="60"/>
      <c r="H12" s="60"/>
      <c r="I12" s="60">
        <v>258656</v>
      </c>
      <c r="J12" s="60"/>
    </row>
    <row r="13" spans="1:10">
      <c r="A13" s="64" t="s">
        <v>70</v>
      </c>
      <c r="B13" s="43"/>
      <c r="C13" s="43" t="s">
        <v>69</v>
      </c>
      <c r="D13" s="60">
        <f t="shared" si="1"/>
        <v>0</v>
      </c>
      <c r="E13" s="60"/>
      <c r="F13" s="60"/>
      <c r="G13" s="60"/>
      <c r="H13" s="60"/>
      <c r="I13" s="60"/>
      <c r="J13" s="60"/>
    </row>
    <row r="14" spans="1:10">
      <c r="A14" s="64" t="s">
        <v>72</v>
      </c>
      <c r="B14" s="43"/>
      <c r="C14" s="43" t="s">
        <v>69</v>
      </c>
      <c r="D14" s="60">
        <f t="shared" si="1"/>
        <v>3105000</v>
      </c>
      <c r="E14" s="60"/>
      <c r="F14" s="60"/>
      <c r="G14" s="60"/>
      <c r="H14" s="60"/>
      <c r="I14" s="60">
        <f>3105000</f>
        <v>3105000</v>
      </c>
      <c r="J14" s="60"/>
    </row>
    <row r="15" spans="1:10">
      <c r="A15" s="64" t="s">
        <v>75</v>
      </c>
      <c r="B15" s="43"/>
      <c r="C15" s="43" t="s">
        <v>69</v>
      </c>
      <c r="D15" s="60">
        <f>E15+F15+G15+H15+I15</f>
        <v>31526180</v>
      </c>
      <c r="E15" s="60">
        <f>E20</f>
        <v>31526180</v>
      </c>
      <c r="F15" s="60"/>
      <c r="G15" s="60"/>
      <c r="H15" s="60"/>
      <c r="I15" s="60"/>
      <c r="J15" s="60"/>
    </row>
    <row r="16" spans="1:10" ht="26.4">
      <c r="A16" s="44" t="s">
        <v>134</v>
      </c>
      <c r="B16" s="43" t="s">
        <v>69</v>
      </c>
      <c r="C16" s="43" t="s">
        <v>71</v>
      </c>
      <c r="D16" s="67">
        <f>E16+F16+G16+H16+I16</f>
        <v>0</v>
      </c>
      <c r="E16" s="60"/>
      <c r="F16" s="60"/>
      <c r="G16" s="60"/>
      <c r="H16" s="60"/>
      <c r="I16" s="60"/>
      <c r="J16" s="60"/>
    </row>
    <row r="17" spans="1:138">
      <c r="A17" s="44" t="s">
        <v>135</v>
      </c>
      <c r="B17" s="43" t="s">
        <v>71</v>
      </c>
      <c r="C17" s="43" t="s">
        <v>74</v>
      </c>
      <c r="D17" s="60">
        <f>E17+F17+G17+H17+I17</f>
        <v>0</v>
      </c>
      <c r="E17" s="60"/>
      <c r="F17" s="60"/>
      <c r="G17" s="60"/>
      <c r="H17" s="60"/>
      <c r="I17" s="60"/>
      <c r="J17" s="60"/>
    </row>
    <row r="18" spans="1:138">
      <c r="A18" s="44" t="s">
        <v>73</v>
      </c>
      <c r="B18" s="43" t="s">
        <v>136</v>
      </c>
      <c r="C18" s="43" t="s">
        <v>74</v>
      </c>
      <c r="D18" s="60">
        <f>E18+F18+G18+H18+I18</f>
        <v>44280</v>
      </c>
      <c r="E18" s="60"/>
      <c r="F18" s="60">
        <f>F20</f>
        <v>44280</v>
      </c>
      <c r="G18" s="60"/>
      <c r="H18" s="60"/>
      <c r="I18" s="60"/>
      <c r="J18" s="60"/>
    </row>
    <row r="19" spans="1:138">
      <c r="A19" s="44"/>
      <c r="B19" s="43"/>
      <c r="C19" s="43"/>
      <c r="D19" s="60"/>
      <c r="E19" s="60"/>
      <c r="F19" s="60"/>
      <c r="G19" s="60"/>
      <c r="H19" s="60"/>
      <c r="I19" s="60"/>
      <c r="J19" s="60"/>
    </row>
    <row r="20" spans="1:138">
      <c r="A20" s="47" t="s">
        <v>89</v>
      </c>
      <c r="B20" s="48" t="s">
        <v>137</v>
      </c>
      <c r="C20" s="48"/>
      <c r="D20" s="61">
        <f>SUM(D21:D29)</f>
        <v>34934116</v>
      </c>
      <c r="E20" s="61">
        <f>E21+E22+E23+E24+E25+E26+E27+E28+E29</f>
        <v>31526180</v>
      </c>
      <c r="F20" s="61">
        <f t="shared" ref="F20:J20" si="3">SUM(F21:F29)</f>
        <v>44280</v>
      </c>
      <c r="G20" s="61">
        <f t="shared" si="3"/>
        <v>0</v>
      </c>
      <c r="H20" s="61">
        <f t="shared" si="3"/>
        <v>0</v>
      </c>
      <c r="I20" s="61">
        <f>SUM(I21:I38)</f>
        <v>3363656</v>
      </c>
      <c r="J20" s="61">
        <f t="shared" si="3"/>
        <v>0</v>
      </c>
      <c r="EH20" s="76"/>
    </row>
    <row r="21" spans="1:138">
      <c r="A21" s="44" t="s">
        <v>87</v>
      </c>
      <c r="B21" s="43" t="s">
        <v>138</v>
      </c>
      <c r="C21" s="43" t="s">
        <v>88</v>
      </c>
      <c r="D21" s="60">
        <f>E21+F21+G21+H21+I21</f>
        <v>21690525.23</v>
      </c>
      <c r="E21" s="60">
        <v>21577437</v>
      </c>
      <c r="F21" s="60"/>
      <c r="G21" s="60"/>
      <c r="H21" s="60"/>
      <c r="I21" s="60">
        <v>113088.23</v>
      </c>
      <c r="J21" s="60"/>
    </row>
    <row r="22" spans="1:138" ht="26.4">
      <c r="A22" s="44" t="s">
        <v>79</v>
      </c>
      <c r="B22" s="43" t="s">
        <v>139</v>
      </c>
      <c r="C22" s="43" t="s">
        <v>78</v>
      </c>
      <c r="D22" s="60">
        <f t="shared" ref="D22:D29" si="4">E22+F22+G22+H22+I22</f>
        <v>0</v>
      </c>
      <c r="E22" s="60"/>
      <c r="F22" s="60"/>
      <c r="G22" s="60"/>
      <c r="H22" s="60"/>
      <c r="I22" s="60"/>
      <c r="J22" s="60"/>
    </row>
    <row r="23" spans="1:138">
      <c r="A23" s="44" t="s">
        <v>83</v>
      </c>
      <c r="B23" s="43" t="s">
        <v>140</v>
      </c>
      <c r="C23" s="43" t="s">
        <v>84</v>
      </c>
      <c r="D23" s="60">
        <f>E23+F23+G23+H23+I23</f>
        <v>6538575.6500000004</v>
      </c>
      <c r="E23" s="60">
        <v>6504423</v>
      </c>
      <c r="F23" s="60"/>
      <c r="G23" s="60"/>
      <c r="H23" s="60"/>
      <c r="I23" s="60">
        <v>34152.65</v>
      </c>
      <c r="J23" s="60"/>
    </row>
    <row r="24" spans="1:138" ht="39.6">
      <c r="A24" s="44" t="s">
        <v>76</v>
      </c>
      <c r="B24" s="43" t="s">
        <v>141</v>
      </c>
      <c r="C24" s="43" t="s">
        <v>77</v>
      </c>
      <c r="D24" s="60">
        <f t="shared" si="4"/>
        <v>0</v>
      </c>
      <c r="E24" s="60"/>
      <c r="F24" s="60"/>
      <c r="G24" s="60"/>
      <c r="H24" s="60"/>
      <c r="I24" s="60"/>
      <c r="J24" s="60"/>
    </row>
    <row r="25" spans="1:138" ht="13.95" customHeight="1">
      <c r="A25" s="44" t="s">
        <v>142</v>
      </c>
      <c r="B25" s="43" t="s">
        <v>143</v>
      </c>
      <c r="C25" s="43" t="s">
        <v>82</v>
      </c>
      <c r="D25" s="60">
        <f t="shared" si="4"/>
        <v>6704115.1200000001</v>
      </c>
      <c r="E25" s="60">
        <v>3443420</v>
      </c>
      <c r="F25" s="60">
        <v>44280</v>
      </c>
      <c r="G25" s="60"/>
      <c r="H25" s="60"/>
      <c r="I25" s="60">
        <v>3216415.12</v>
      </c>
      <c r="J25" s="60"/>
    </row>
    <row r="26" spans="1:138" ht="26.4">
      <c r="A26" s="44" t="s">
        <v>144</v>
      </c>
      <c r="B26" s="43" t="s">
        <v>145</v>
      </c>
      <c r="C26" s="43" t="s">
        <v>146</v>
      </c>
      <c r="D26" s="60">
        <f t="shared" si="4"/>
        <v>0</v>
      </c>
      <c r="E26" s="60"/>
      <c r="F26" s="60"/>
      <c r="G26" s="60"/>
      <c r="H26" s="60"/>
      <c r="I26" s="60"/>
      <c r="J26" s="60"/>
    </row>
    <row r="27" spans="1:138">
      <c r="A27" s="44" t="s">
        <v>80</v>
      </c>
      <c r="B27" s="43" t="s">
        <v>147</v>
      </c>
      <c r="C27" s="43" t="s">
        <v>81</v>
      </c>
      <c r="D27" s="60">
        <f t="shared" si="4"/>
        <v>0</v>
      </c>
      <c r="E27" s="60"/>
      <c r="F27" s="60"/>
      <c r="G27" s="60"/>
      <c r="H27" s="60"/>
      <c r="I27" s="60"/>
      <c r="J27" s="60"/>
    </row>
    <row r="28" spans="1:138" ht="26.4">
      <c r="A28" s="44" t="s">
        <v>148</v>
      </c>
      <c r="B28" s="43" t="s">
        <v>149</v>
      </c>
      <c r="C28" s="43" t="s">
        <v>85</v>
      </c>
      <c r="D28" s="60">
        <f>E28+F28+G28+H28+I28</f>
        <v>900</v>
      </c>
      <c r="E28" s="60">
        <v>900</v>
      </c>
      <c r="F28" s="60"/>
      <c r="G28" s="60"/>
      <c r="H28" s="60"/>
      <c r="I28" s="60"/>
      <c r="J28" s="60"/>
    </row>
    <row r="29" spans="1:138" ht="26.4">
      <c r="A29" s="44" t="s">
        <v>150</v>
      </c>
      <c r="B29" s="43" t="s">
        <v>151</v>
      </c>
      <c r="C29" s="43" t="s">
        <v>86</v>
      </c>
      <c r="D29" s="60">
        <f t="shared" si="4"/>
        <v>0</v>
      </c>
      <c r="E29" s="60"/>
      <c r="F29" s="60"/>
      <c r="G29" s="60"/>
      <c r="H29" s="60"/>
      <c r="I29" s="60"/>
      <c r="J29" s="60"/>
    </row>
    <row r="30" spans="1:138">
      <c r="A30" s="44"/>
      <c r="B30" s="43"/>
      <c r="C30" s="43"/>
      <c r="D30" s="60"/>
      <c r="E30" s="60"/>
      <c r="F30" s="60"/>
      <c r="G30" s="60"/>
      <c r="H30" s="60"/>
      <c r="I30" s="60"/>
      <c r="J30" s="60"/>
    </row>
    <row r="31" spans="1:138" ht="13.95" customHeight="1">
      <c r="A31" s="69" t="s">
        <v>90</v>
      </c>
      <c r="B31" s="70">
        <v>300</v>
      </c>
      <c r="C31" s="71">
        <v>300</v>
      </c>
      <c r="D31" s="72" t="s">
        <v>91</v>
      </c>
      <c r="E31" s="49"/>
      <c r="F31" s="49"/>
      <c r="G31" s="49"/>
      <c r="H31" s="49"/>
      <c r="I31" s="49"/>
      <c r="J31" s="49"/>
    </row>
    <row r="32" spans="1:138">
      <c r="A32" s="69" t="s">
        <v>92</v>
      </c>
      <c r="B32" s="70">
        <v>310</v>
      </c>
      <c r="C32" s="71">
        <v>310</v>
      </c>
      <c r="D32" s="49"/>
      <c r="E32" s="49"/>
      <c r="F32" s="49"/>
      <c r="G32" s="49"/>
      <c r="H32" s="49"/>
      <c r="I32" s="49"/>
      <c r="J32" s="49"/>
    </row>
    <row r="33" spans="1:10">
      <c r="A33" s="69" t="s">
        <v>93</v>
      </c>
      <c r="B33" s="70">
        <v>320</v>
      </c>
      <c r="C33" s="71">
        <v>320</v>
      </c>
      <c r="D33" s="49"/>
      <c r="E33" s="49"/>
      <c r="F33" s="49"/>
      <c r="G33" s="49"/>
      <c r="H33" s="49"/>
      <c r="I33" s="49"/>
      <c r="J33" s="49"/>
    </row>
    <row r="34" spans="1:10">
      <c r="A34" s="69" t="s">
        <v>94</v>
      </c>
      <c r="B34" s="70">
        <v>400</v>
      </c>
      <c r="C34" s="71">
        <v>400</v>
      </c>
      <c r="D34" s="49"/>
      <c r="E34" s="49"/>
      <c r="F34" s="49"/>
      <c r="G34" s="49"/>
      <c r="H34" s="49"/>
      <c r="I34" s="49"/>
      <c r="J34" s="49"/>
    </row>
    <row r="35" spans="1:10">
      <c r="A35" s="69" t="s">
        <v>95</v>
      </c>
      <c r="B35" s="70">
        <v>410</v>
      </c>
      <c r="C35" s="71">
        <v>410</v>
      </c>
      <c r="D35" s="49"/>
      <c r="E35" s="49"/>
      <c r="F35" s="49"/>
      <c r="G35" s="49"/>
      <c r="H35" s="49"/>
      <c r="I35" s="49"/>
      <c r="J35" s="49"/>
    </row>
    <row r="36" spans="1:10">
      <c r="A36" s="69" t="s">
        <v>96</v>
      </c>
      <c r="B36" s="70">
        <v>420</v>
      </c>
      <c r="C36" s="71">
        <v>420</v>
      </c>
      <c r="D36" s="49"/>
      <c r="E36" s="49"/>
      <c r="F36" s="49"/>
      <c r="G36" s="49"/>
      <c r="H36" s="49"/>
      <c r="I36" s="49"/>
      <c r="J36" s="49"/>
    </row>
    <row r="37" spans="1:10">
      <c r="A37" s="69" t="s">
        <v>58</v>
      </c>
      <c r="B37" s="70">
        <v>500</v>
      </c>
      <c r="C37" s="71">
        <v>500</v>
      </c>
      <c r="D37" s="72" t="s">
        <v>91</v>
      </c>
      <c r="E37" s="49"/>
      <c r="F37" s="49"/>
      <c r="G37" s="49"/>
      <c r="H37" s="49"/>
      <c r="I37" s="49"/>
      <c r="J37" s="49"/>
    </row>
    <row r="38" spans="1:10">
      <c r="A38" s="69" t="s">
        <v>59</v>
      </c>
      <c r="B38" s="70">
        <v>600</v>
      </c>
      <c r="C38" s="71">
        <v>600</v>
      </c>
      <c r="D38" s="72" t="s">
        <v>91</v>
      </c>
      <c r="E38" s="49"/>
      <c r="F38" s="49"/>
      <c r="G38" s="49"/>
      <c r="H38" s="49"/>
      <c r="I38" s="49"/>
      <c r="J38" s="49"/>
    </row>
    <row r="39" spans="1:10">
      <c r="B39" s="58"/>
    </row>
  </sheetData>
  <mergeCells count="13">
    <mergeCell ref="C1:H1"/>
    <mergeCell ref="C2:H2"/>
    <mergeCell ref="C4:C7"/>
    <mergeCell ref="D4:J4"/>
    <mergeCell ref="D5:D7"/>
    <mergeCell ref="E5:J5"/>
    <mergeCell ref="H6:H7"/>
    <mergeCell ref="I6:J6"/>
    <mergeCell ref="A4:A7"/>
    <mergeCell ref="B4:B7"/>
    <mergeCell ref="E6:E7"/>
    <mergeCell ref="F6:F7"/>
    <mergeCell ref="G6:G7"/>
  </mergeCells>
  <pageMargins left="0.23622047244094491" right="0.15748031496062992" top="0.19685039370078741" bottom="0.19685039370078741" header="0.19685039370078741" footer="0.19685039370078741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20"/>
  <sheetViews>
    <sheetView view="pageBreakPreview" zoomScale="60" zoomScaleNormal="100" workbookViewId="0">
      <selection activeCell="F23" sqref="F23"/>
    </sheetView>
  </sheetViews>
  <sheetFormatPr defaultRowHeight="13.2"/>
  <cols>
    <col min="1" max="1" width="23.5546875" customWidth="1"/>
    <col min="2" max="2" width="9.5546875" customWidth="1"/>
    <col min="3" max="3" width="10.44140625" customWidth="1"/>
    <col min="4" max="4" width="13.6640625" customWidth="1"/>
    <col min="5" max="5" width="15.6640625" customWidth="1"/>
    <col min="6" max="10" width="13.6640625" customWidth="1"/>
    <col min="11" max="11" width="15.33203125" customWidth="1"/>
    <col min="12" max="12" width="13.6640625" customWidth="1"/>
  </cols>
  <sheetData>
    <row r="1" spans="1:12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26.25" customHeight="1">
      <c r="A2" s="126" t="s">
        <v>67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2" ht="14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2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3.8">
      <c r="A5" s="127" t="s">
        <v>0</v>
      </c>
      <c r="B5" s="128" t="s">
        <v>97</v>
      </c>
      <c r="C5" s="129" t="s">
        <v>53</v>
      </c>
      <c r="D5" s="127" t="s">
        <v>98</v>
      </c>
      <c r="E5" s="127"/>
      <c r="F5" s="127"/>
      <c r="G5" s="127"/>
      <c r="H5" s="127"/>
      <c r="I5" s="127"/>
      <c r="J5" s="127"/>
      <c r="K5" s="127"/>
      <c r="L5" s="127"/>
    </row>
    <row r="6" spans="1:12" ht="13.8">
      <c r="A6" s="127"/>
      <c r="B6" s="128"/>
      <c r="C6" s="130"/>
      <c r="D6" s="127" t="s">
        <v>54</v>
      </c>
      <c r="E6" s="127"/>
      <c r="F6" s="127"/>
      <c r="G6" s="127" t="s">
        <v>46</v>
      </c>
      <c r="H6" s="127"/>
      <c r="I6" s="127"/>
      <c r="J6" s="127"/>
      <c r="K6" s="127"/>
      <c r="L6" s="127"/>
    </row>
    <row r="7" spans="1:12" ht="47.25" customHeight="1">
      <c r="A7" s="127"/>
      <c r="B7" s="128"/>
      <c r="C7" s="130"/>
      <c r="D7" s="127"/>
      <c r="E7" s="127"/>
      <c r="F7" s="127"/>
      <c r="G7" s="132" t="s">
        <v>99</v>
      </c>
      <c r="H7" s="133"/>
      <c r="I7" s="134"/>
      <c r="J7" s="132" t="s">
        <v>100</v>
      </c>
      <c r="K7" s="133"/>
      <c r="L7" s="134"/>
    </row>
    <row r="8" spans="1:12" ht="61.5" customHeight="1">
      <c r="A8" s="127"/>
      <c r="B8" s="128"/>
      <c r="C8" s="131"/>
      <c r="D8" s="78" t="s">
        <v>175</v>
      </c>
      <c r="E8" s="77" t="s">
        <v>174</v>
      </c>
      <c r="F8" s="77" t="s">
        <v>173</v>
      </c>
      <c r="G8" s="78" t="s">
        <v>175</v>
      </c>
      <c r="H8" s="77" t="s">
        <v>174</v>
      </c>
      <c r="I8" s="77" t="s">
        <v>173</v>
      </c>
      <c r="J8" s="78" t="s">
        <v>175</v>
      </c>
      <c r="K8" s="77" t="s">
        <v>174</v>
      </c>
      <c r="L8" s="77" t="s">
        <v>173</v>
      </c>
    </row>
    <row r="9" spans="1:12" ht="13.8">
      <c r="A9" s="75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</row>
    <row r="10" spans="1:12" ht="41.4">
      <c r="A10" s="51" t="s">
        <v>101</v>
      </c>
      <c r="B10" s="52">
        <v>1</v>
      </c>
      <c r="C10" s="52" t="s">
        <v>91</v>
      </c>
      <c r="D10" s="55">
        <f>D11+D13</f>
        <v>6704115.1200000001</v>
      </c>
      <c r="E10" s="55">
        <f t="shared" ref="E10:L10" si="0">E11+E13</f>
        <v>6704115.1200000001</v>
      </c>
      <c r="F10" s="55">
        <f t="shared" si="0"/>
        <v>6704115.1200000001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6704115.1200000001</v>
      </c>
      <c r="K10" s="55">
        <f t="shared" si="0"/>
        <v>6704115.1200000001</v>
      </c>
      <c r="L10" s="55">
        <f t="shared" si="0"/>
        <v>6704115.1200000001</v>
      </c>
    </row>
    <row r="11" spans="1:12" ht="55.2">
      <c r="A11" s="51" t="s">
        <v>102</v>
      </c>
      <c r="B11" s="52">
        <v>1001</v>
      </c>
      <c r="C11" s="52" t="s">
        <v>91</v>
      </c>
      <c r="D11" s="55">
        <f>G11+J11</f>
        <v>0</v>
      </c>
      <c r="E11" s="55">
        <f t="shared" ref="E11:F11" si="1">H11+K11</f>
        <v>0</v>
      </c>
      <c r="F11" s="55">
        <f t="shared" si="1"/>
        <v>0</v>
      </c>
      <c r="G11" s="55"/>
      <c r="H11" s="55"/>
      <c r="I11" s="55"/>
      <c r="J11" s="55"/>
      <c r="K11" s="55"/>
      <c r="L11" s="55"/>
    </row>
    <row r="12" spans="1:12">
      <c r="A12" s="53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</row>
    <row r="13" spans="1:12" ht="41.4">
      <c r="A13" s="51" t="s">
        <v>103</v>
      </c>
      <c r="B13" s="52">
        <v>2001</v>
      </c>
      <c r="C13" s="54"/>
      <c r="D13" s="55">
        <f>J13</f>
        <v>6704115.1200000001</v>
      </c>
      <c r="E13" s="55">
        <f>D13</f>
        <v>6704115.1200000001</v>
      </c>
      <c r="F13" s="55">
        <f>E13</f>
        <v>6704115.1200000001</v>
      </c>
      <c r="G13" s="55">
        <v>0</v>
      </c>
      <c r="H13" s="55">
        <v>0</v>
      </c>
      <c r="I13" s="55">
        <v>0</v>
      </c>
      <c r="J13" s="55">
        <f>'ФХД (стр.3-4)'!D25</f>
        <v>6704115.1200000001</v>
      </c>
      <c r="K13" s="55">
        <f>J13</f>
        <v>6704115.1200000001</v>
      </c>
      <c r="L13" s="55">
        <f>K13</f>
        <v>6704115.1200000001</v>
      </c>
    </row>
    <row r="14" spans="1:12">
      <c r="A14" s="54"/>
      <c r="B14" s="54"/>
      <c r="C14" s="54"/>
      <c r="D14" s="56"/>
      <c r="E14" s="56"/>
      <c r="F14" s="56"/>
      <c r="G14" s="56"/>
      <c r="H14" s="56"/>
      <c r="I14" s="56"/>
      <c r="J14" s="56"/>
      <c r="K14" s="56"/>
      <c r="L14" s="56"/>
    </row>
    <row r="20" spans="138:138">
      <c r="EH20" s="76"/>
    </row>
  </sheetData>
  <mergeCells count="10">
    <mergeCell ref="A2:K2"/>
    <mergeCell ref="A3:K3"/>
    <mergeCell ref="A5:A8"/>
    <mergeCell ref="B5:B8"/>
    <mergeCell ref="C5:C8"/>
    <mergeCell ref="D5:L5"/>
    <mergeCell ref="D6:F7"/>
    <mergeCell ref="G6:L6"/>
    <mergeCell ref="G7:I7"/>
    <mergeCell ref="J7:L7"/>
  </mergeCells>
  <pageMargins left="0.23622047244094491" right="0.15748031496062992" top="0.74803149606299213" bottom="0.7480314960629921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33"/>
  <sheetViews>
    <sheetView view="pageBreakPreview" zoomScale="60" zoomScaleNormal="100" workbookViewId="0">
      <selection activeCell="AS33" sqref="AS33:EW35"/>
    </sheetView>
  </sheetViews>
  <sheetFormatPr defaultRowHeight="13.2"/>
  <cols>
    <col min="1" max="1" width="37.6640625" customWidth="1"/>
    <col min="2" max="2" width="53" customWidth="1"/>
  </cols>
  <sheetData>
    <row r="1" spans="1:2" ht="12.75" customHeight="1">
      <c r="A1" s="4"/>
      <c r="B1" s="4"/>
    </row>
    <row r="2" spans="1:2" ht="14.25" customHeight="1">
      <c r="A2" s="115" t="s">
        <v>55</v>
      </c>
      <c r="B2" s="115"/>
    </row>
    <row r="3" spans="1:2" ht="14.25" customHeight="1">
      <c r="A3" s="115" t="s">
        <v>20</v>
      </c>
      <c r="B3" s="115"/>
    </row>
    <row r="4" spans="1:2" ht="14.25" customHeight="1">
      <c r="A4" s="115"/>
      <c r="B4" s="115"/>
    </row>
    <row r="5" spans="1:2" ht="14.25" customHeight="1">
      <c r="A5" s="115" t="s">
        <v>56</v>
      </c>
      <c r="B5" s="115"/>
    </row>
    <row r="6" spans="1:2" ht="12.75" customHeight="1">
      <c r="A6" s="39"/>
      <c r="B6" s="39"/>
    </row>
    <row r="7" spans="1:2" ht="12.75" customHeight="1">
      <c r="A7" s="35" t="s">
        <v>0</v>
      </c>
      <c r="B7" s="35" t="s">
        <v>57</v>
      </c>
    </row>
    <row r="8" spans="1:2" ht="12.75" customHeight="1">
      <c r="A8" s="35">
        <v>1</v>
      </c>
      <c r="B8" s="35">
        <v>2</v>
      </c>
    </row>
    <row r="9" spans="1:2" ht="12.75" customHeight="1">
      <c r="A9" s="37" t="s">
        <v>58</v>
      </c>
      <c r="B9" s="42">
        <v>0</v>
      </c>
    </row>
    <row r="10" spans="1:2" ht="12.75" customHeight="1">
      <c r="A10" s="37" t="s">
        <v>59</v>
      </c>
      <c r="B10" s="42">
        <v>0</v>
      </c>
    </row>
    <row r="11" spans="1:2" ht="12.75" customHeight="1">
      <c r="A11" s="37" t="s">
        <v>60</v>
      </c>
      <c r="B11" s="42">
        <v>0</v>
      </c>
    </row>
    <row r="12" spans="1:2" ht="12.75" customHeight="1">
      <c r="A12" s="37" t="s">
        <v>61</v>
      </c>
      <c r="B12" s="42">
        <v>0</v>
      </c>
    </row>
    <row r="13" spans="1:2" ht="12.75" customHeight="1">
      <c r="A13" s="40"/>
      <c r="B13" s="41"/>
    </row>
    <row r="14" spans="1:2" ht="12.75" customHeight="1">
      <c r="A14" s="40"/>
      <c r="B14" s="41"/>
    </row>
    <row r="15" spans="1:2" ht="14.25" customHeight="1">
      <c r="A15" s="135" t="s">
        <v>62</v>
      </c>
      <c r="B15" s="135"/>
    </row>
    <row r="16" spans="1:2" ht="12.75" customHeight="1">
      <c r="A16" s="39"/>
      <c r="B16" s="39"/>
    </row>
    <row r="17" spans="1:138" ht="12.75" customHeight="1">
      <c r="A17" s="35" t="s">
        <v>0</v>
      </c>
      <c r="B17" s="35" t="s">
        <v>63</v>
      </c>
    </row>
    <row r="18" spans="1:138" ht="12.75" customHeight="1">
      <c r="A18" s="35">
        <v>1</v>
      </c>
      <c r="B18" s="35">
        <v>2</v>
      </c>
    </row>
    <row r="19" spans="1:138" ht="12.75" customHeight="1">
      <c r="A19" s="37" t="s">
        <v>64</v>
      </c>
      <c r="B19" s="73">
        <v>0</v>
      </c>
    </row>
    <row r="20" spans="1:138" ht="73.2" customHeight="1">
      <c r="A20" s="37" t="s">
        <v>65</v>
      </c>
      <c r="B20" s="73">
        <v>0</v>
      </c>
      <c r="EH20" s="76"/>
    </row>
    <row r="21" spans="1:138" ht="25.5" customHeight="1">
      <c r="A21" s="37" t="s">
        <v>66</v>
      </c>
      <c r="B21" s="73">
        <v>0</v>
      </c>
    </row>
    <row r="22" spans="1:138" ht="12.75" customHeight="1"/>
    <row r="24" spans="1:138">
      <c r="A24" s="68"/>
    </row>
    <row r="25" spans="1:138">
      <c r="A25" s="68" t="s">
        <v>152</v>
      </c>
      <c r="B25" s="4" t="s">
        <v>163</v>
      </c>
    </row>
    <row r="26" spans="1:138">
      <c r="B26" s="4" t="s">
        <v>153</v>
      </c>
    </row>
    <row r="28" spans="1:138">
      <c r="A28" s="4" t="s">
        <v>154</v>
      </c>
      <c r="B28" s="4"/>
    </row>
    <row r="29" spans="1:138">
      <c r="A29" s="4" t="s">
        <v>155</v>
      </c>
      <c r="B29" s="4" t="s">
        <v>164</v>
      </c>
    </row>
    <row r="30" spans="1:138">
      <c r="A30" s="4"/>
      <c r="B30" s="4" t="s">
        <v>153</v>
      </c>
    </row>
    <row r="31" spans="1:138">
      <c r="A31" s="4"/>
      <c r="B31" s="4"/>
    </row>
    <row r="32" spans="1:138">
      <c r="A32" s="4" t="s">
        <v>156</v>
      </c>
      <c r="B32" s="4" t="s">
        <v>165</v>
      </c>
    </row>
    <row r="33" spans="1:2">
      <c r="A33" s="4" t="s">
        <v>157</v>
      </c>
      <c r="B33" s="4" t="s">
        <v>153</v>
      </c>
    </row>
  </sheetData>
  <mergeCells count="5">
    <mergeCell ref="A2:B2"/>
    <mergeCell ref="A3:B3"/>
    <mergeCell ref="A4:B4"/>
    <mergeCell ref="A5:B5"/>
    <mergeCell ref="A15:B15"/>
  </mergeCells>
  <pageMargins left="0.70866141732283472" right="0.70866141732283472" top="0.74803149606299213" bottom="0.27559055118110237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34"/>
  <sheetViews>
    <sheetView topLeftCell="A2" workbookViewId="0">
      <selection activeCell="C4" sqref="C4"/>
    </sheetView>
  </sheetViews>
  <sheetFormatPr defaultRowHeight="13.2"/>
  <sheetData>
    <row r="4" spans="1:1">
      <c r="A4">
        <v>1279.22</v>
      </c>
    </row>
    <row r="5" spans="1:1">
      <c r="A5">
        <v>1301</v>
      </c>
    </row>
    <row r="6" spans="1:1">
      <c r="A6">
        <v>1414.91</v>
      </c>
    </row>
    <row r="7" spans="1:1">
      <c r="A7">
        <v>1352.32</v>
      </c>
    </row>
    <row r="8" spans="1:1">
      <c r="A8">
        <v>1405.97</v>
      </c>
    </row>
    <row r="9" spans="1:1">
      <c r="A9">
        <v>1404.44</v>
      </c>
    </row>
    <row r="10" spans="1:1">
      <c r="A10">
        <v>1457.36</v>
      </c>
    </row>
    <row r="11" spans="1:1">
      <c r="A11">
        <v>1458.52</v>
      </c>
    </row>
    <row r="12" spans="1:1">
      <c r="A12">
        <v>1486.09</v>
      </c>
    </row>
    <row r="13" spans="1:1">
      <c r="A13">
        <v>1537.86</v>
      </c>
    </row>
    <row r="14" spans="1:1">
      <c r="A14">
        <v>1543.23</v>
      </c>
    </row>
    <row r="15" spans="1:1">
      <c r="A15">
        <v>1594.21</v>
      </c>
    </row>
    <row r="16" spans="1:1">
      <c r="A16">
        <v>1602.52</v>
      </c>
    </row>
    <row r="17" spans="1:1">
      <c r="A17">
        <v>1632.8</v>
      </c>
    </row>
    <row r="18" spans="1:1">
      <c r="A18">
        <v>1720.27</v>
      </c>
    </row>
    <row r="19" spans="1:1">
      <c r="A19">
        <v>1696.17</v>
      </c>
    </row>
    <row r="20" spans="1:1">
      <c r="A20">
        <v>1745.01</v>
      </c>
    </row>
    <row r="21" spans="1:1">
      <c r="A21">
        <v>1761.2</v>
      </c>
    </row>
    <row r="22" spans="1:1">
      <c r="A22">
        <v>1809.13</v>
      </c>
    </row>
    <row r="23" spans="1:1">
      <c r="A23">
        <v>1828.67</v>
      </c>
    </row>
    <row r="24" spans="1:1">
      <c r="A24">
        <v>1863.22</v>
      </c>
    </row>
    <row r="25" spans="1:1">
      <c r="A25">
        <v>1909.73</v>
      </c>
    </row>
    <row r="26" spans="1:1">
      <c r="A26">
        <v>1934.52</v>
      </c>
    </row>
    <row r="27" spans="1:1">
      <c r="A27">
        <v>1980.03</v>
      </c>
    </row>
    <row r="28" spans="1:1">
      <c r="A28">
        <v>2008.5</v>
      </c>
    </row>
    <row r="29" spans="1:1">
      <c r="A29">
        <v>2046.45</v>
      </c>
    </row>
    <row r="30" spans="1:1">
      <c r="A30">
        <v>2100.9499999999998</v>
      </c>
    </row>
    <row r="31" spans="1:1">
      <c r="A31">
        <v>2124.8200000000002</v>
      </c>
    </row>
    <row r="32" spans="1:1">
      <c r="A32">
        <v>2167.6799999999998</v>
      </c>
    </row>
    <row r="33" spans="1:1">
      <c r="A33">
        <v>2260.58</v>
      </c>
    </row>
    <row r="34" spans="1:1">
      <c r="A34">
        <f>SUM(A4:A33)</f>
        <v>51427.38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ФХД (стр.1)</vt:lpstr>
      <vt:lpstr>ФХД (стр.2)</vt:lpstr>
      <vt:lpstr>ФХД (стр.3-4)</vt:lpstr>
      <vt:lpstr>ФХД (стр.5)</vt:lpstr>
      <vt:lpstr>ФХД (стр.6)</vt:lpstr>
      <vt:lpstr>Лист1</vt:lpstr>
      <vt:lpstr>'ФХД (стр.1)'!IS_DOCUMENT</vt:lpstr>
      <vt:lpstr>'ФХД (стр.2)'!IS_DOCUMENT</vt:lpstr>
      <vt:lpstr>'ФХД (стр.5)'!IS_DOCUMENT</vt:lpstr>
      <vt:lpstr>'ФХД (стр.6)'!IS_DOCUMENT</vt:lpstr>
      <vt:lpstr>'ФХД (стр.2)'!Область_печати</vt:lpstr>
      <vt:lpstr>'ФХД (стр.3-4)'!Область_печати</vt:lpstr>
      <vt:lpstr>'ФХД (стр.5)'!Область_печати</vt:lpstr>
      <vt:lpstr>'ФХД (стр.6)'!Область_печати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2018-11-28T09:39:04Z</cp:lastPrinted>
  <dcterms:created xsi:type="dcterms:W3CDTF">2010-11-26T07:12:57Z</dcterms:created>
  <dcterms:modified xsi:type="dcterms:W3CDTF">2018-11-28T09:40:32Z</dcterms:modified>
</cp:coreProperties>
</file>